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BKD\BWZ\WiVe QV\2022\QV Rechner\3_aktuelle QV-Rechner 2022\"/>
    </mc:Choice>
  </mc:AlternateContent>
  <bookViews>
    <workbookView xWindow="0" yWindow="0" windowWidth="23040" windowHeight="9200"/>
  </bookViews>
  <sheets>
    <sheet name="Tabelle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2" i="1" l="1"/>
  <c r="G29" i="1" l="1"/>
  <c r="I29" i="1" s="1"/>
  <c r="G24" i="1"/>
  <c r="I24" i="1" s="1"/>
  <c r="G22" i="1"/>
  <c r="I22" i="1" s="1"/>
  <c r="G19" i="1"/>
  <c r="I19" i="1" s="1"/>
  <c r="G15" i="1"/>
  <c r="I15" i="1" s="1"/>
  <c r="G11" i="1" l="1"/>
  <c r="I25" i="1" l="1"/>
  <c r="I26" i="1"/>
  <c r="G31" i="1" s="1"/>
  <c r="H31" i="1" s="1"/>
</calcChain>
</file>

<file path=xl/sharedStrings.xml><?xml version="1.0" encoding="utf-8"?>
<sst xmlns="http://schemas.openxmlformats.org/spreadsheetml/2006/main" count="37" uniqueCount="36">
  <si>
    <t>QV-Rechner Detailhandelsassistent/in</t>
  </si>
  <si>
    <t>Der Herausgeber übernimmt keine Haftung für diese Tabelle.</t>
  </si>
  <si>
    <t>Sie können nur in die weissen Notenfelder schreiben!</t>
  </si>
  <si>
    <t>Qualifikationsbereiche</t>
  </si>
  <si>
    <t>Erfahrungsnoten</t>
  </si>
  <si>
    <t>Noten-
ausweis</t>
  </si>
  <si>
    <t>Basis: BiVo DHA 8.12.2004 (Stand 1.1.2018)</t>
  </si>
  <si>
    <t xml:space="preserve"> 1. Semester</t>
  </si>
  <si>
    <t xml:space="preserve"> 2. Semester</t>
  </si>
  <si>
    <t xml:space="preserve"> 3. Semester</t>
  </si>
  <si>
    <t xml:space="preserve"> 4. Semester</t>
  </si>
  <si>
    <t xml:space="preserve"> Erfahrungsnoten</t>
  </si>
  <si>
    <t xml:space="preserve"> Prüfungsnoten</t>
  </si>
  <si>
    <t xml:space="preserve"> Fachnote</t>
  </si>
  <si>
    <t xml:space="preserve"> 1 Praktische Arbeiten</t>
  </si>
  <si>
    <t xml:space="preserve"> 2 Detailhandelspraxis</t>
  </si>
  <si>
    <t xml:space="preserve"> 3 Lokale Landessprache</t>
  </si>
  <si>
    <t xml:space="preserve"> 4 Wirtschaft</t>
  </si>
  <si>
    <t xml:space="preserve"> 6 Englisch (nur im Notenausweis aufgeführt)</t>
  </si>
  <si>
    <t xml:space="preserve"> Gesamtnote</t>
  </si>
  <si>
    <t xml:space="preserve"> 1.1 Praktische Prüfung (50 %)</t>
  </si>
  <si>
    <t xml:space="preserve"> 1.2 Beurteilung durch Lehrbetrieb (20 %)</t>
  </si>
  <si>
    <t xml:space="preserve"> 1.3 Beurteilung ABK (10 %)</t>
  </si>
  <si>
    <t xml:space="preserve"> 1.4 Beurteilung überbetriebliche Kurse (20%)</t>
  </si>
  <si>
    <t xml:space="preserve"> 2.1 Prüfung schriftlich</t>
  </si>
  <si>
    <t xml:space="preserve"> 2.2 Erfahrungsnote (3. und 4. Semester)</t>
  </si>
  <si>
    <t xml:space="preserve"> 3.1 Prüfung schriftlich</t>
  </si>
  <si>
    <t xml:space="preserve"> 3.2 Prüfung mündlich</t>
  </si>
  <si>
    <t xml:space="preserve"> 3.3 Erfahrungsnote (3. und 4. Semester)</t>
  </si>
  <si>
    <t xml:space="preserve"> 4.1 Prüfung schriftlich</t>
  </si>
  <si>
    <t xml:space="preserve"> 4.2 Erfahrungsnote (3. und 4. Semester)</t>
  </si>
  <si>
    <t xml:space="preserve"> 5.1 Erfahrungsnote</t>
  </si>
  <si>
    <t xml:space="preserve"> 6.1 Prüfung mündlich</t>
  </si>
  <si>
    <t xml:space="preserve"> 6.2 Erfahrungsnoten (3. und 4. Semester)</t>
  </si>
  <si>
    <t xml:space="preserve"> 5 Gesellschaft</t>
  </si>
  <si>
    <t xml:space="preserve"> Notensumme (Praktische Arbeiten zählt 3-fach)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</si>
</sst>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4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Frutiger LT 45 Light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Frutiger LT 45 Light"/>
      <family val="2"/>
    </font>
    <font>
      <b/>
      <sz val="16"/>
      <name val="Arial Black"/>
      <family val="2"/>
    </font>
    <font>
      <sz val="11"/>
      <color theme="1"/>
      <name val="Arial Black"/>
      <family val="2"/>
    </font>
    <font>
      <b/>
      <sz val="10"/>
      <name val="Arial Black"/>
      <family val="2"/>
    </font>
    <font>
      <sz val="10"/>
      <name val="Arial Black"/>
      <family val="2"/>
    </font>
    <font>
      <b/>
      <sz val="10"/>
      <name val="Frutiger LT 45 Light"/>
    </font>
    <font>
      <sz val="11"/>
      <name val="Arial"/>
      <family val="2"/>
    </font>
    <font>
      <sz val="11"/>
      <name val="Arial Black"/>
      <family val="2"/>
    </font>
    <font>
      <sz val="8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164" fontId="0" fillId="0" borderId="0" xfId="0" applyNumberFormat="1" applyBorder="1" applyAlignment="1" applyProtection="1">
      <alignment horizontal="left" vertical="top"/>
    </xf>
    <xf numFmtId="0" fontId="0" fillId="0" borderId="1" xfId="0" applyBorder="1" applyAlignment="1" applyProtection="1">
      <alignment horizontal="left" vertical="top"/>
    </xf>
    <xf numFmtId="0" fontId="4" fillId="0" borderId="8" xfId="0" applyFont="1" applyBorder="1" applyAlignment="1" applyProtection="1">
      <alignment horizontal="left" vertical="center"/>
    </xf>
    <xf numFmtId="0" fontId="0" fillId="0" borderId="0" xfId="0" applyBorder="1" applyAlignment="1" applyProtection="1">
      <alignment horizontal="left"/>
    </xf>
    <xf numFmtId="0" fontId="3" fillId="2" borderId="15" xfId="0" applyFont="1" applyFill="1" applyBorder="1" applyAlignment="1" applyProtection="1">
      <alignment horizontal="left" vertical="center"/>
    </xf>
    <xf numFmtId="0" fontId="3" fillId="2" borderId="14" xfId="0" applyFont="1" applyFill="1" applyBorder="1" applyAlignment="1" applyProtection="1">
      <alignment horizontal="left" vertical="center"/>
    </xf>
    <xf numFmtId="0" fontId="3" fillId="2" borderId="16" xfId="0" applyFont="1" applyFill="1" applyBorder="1" applyAlignment="1" applyProtection="1">
      <alignment horizontal="left" vertical="center"/>
    </xf>
    <xf numFmtId="164" fontId="3" fillId="2" borderId="16" xfId="0" applyNumberFormat="1" applyFont="1" applyFill="1" applyBorder="1" applyAlignment="1" applyProtection="1">
      <alignment horizontal="left" vertical="center"/>
    </xf>
    <xf numFmtId="0" fontId="4" fillId="0" borderId="17" xfId="0" applyFont="1" applyBorder="1" applyAlignment="1" applyProtection="1">
      <alignment horizontal="left" vertical="center" wrapText="1"/>
    </xf>
    <xf numFmtId="0" fontId="3" fillId="2" borderId="18" xfId="0" applyFont="1" applyFill="1" applyBorder="1" applyAlignment="1" applyProtection="1">
      <alignment horizontal="left" vertical="center"/>
    </xf>
    <xf numFmtId="0" fontId="3" fillId="2" borderId="0" xfId="0" applyFont="1" applyFill="1" applyBorder="1" applyAlignment="1" applyProtection="1">
      <alignment horizontal="left" vertical="center"/>
    </xf>
    <xf numFmtId="0" fontId="3" fillId="2" borderId="6" xfId="0" applyFont="1" applyFill="1" applyBorder="1" applyAlignment="1" applyProtection="1">
      <alignment horizontal="left" vertical="center"/>
    </xf>
    <xf numFmtId="164" fontId="3" fillId="2" borderId="11" xfId="0" applyNumberFormat="1" applyFont="1" applyFill="1" applyBorder="1" applyAlignment="1" applyProtection="1">
      <alignment horizontal="left" vertical="center"/>
    </xf>
    <xf numFmtId="0" fontId="3" fillId="2" borderId="17" xfId="0" applyFont="1" applyFill="1" applyBorder="1" applyAlignment="1" applyProtection="1">
      <alignment horizontal="left" vertical="center"/>
    </xf>
    <xf numFmtId="164" fontId="3" fillId="3" borderId="19" xfId="0" applyNumberFormat="1" applyFont="1" applyFill="1" applyBorder="1" applyAlignment="1" applyProtection="1">
      <alignment horizontal="center" vertical="center"/>
    </xf>
    <xf numFmtId="0" fontId="4" fillId="0" borderId="17" xfId="0" applyFont="1" applyBorder="1" applyAlignment="1" applyProtection="1">
      <alignment horizontal="left" vertical="center"/>
    </xf>
    <xf numFmtId="164" fontId="3" fillId="4" borderId="19" xfId="0" applyNumberFormat="1" applyFont="1" applyFill="1" applyBorder="1" applyAlignment="1" applyProtection="1">
      <alignment horizontal="center" vertical="center"/>
    </xf>
    <xf numFmtId="0" fontId="3" fillId="2" borderId="12" xfId="0" applyFont="1" applyFill="1" applyBorder="1" applyAlignment="1" applyProtection="1">
      <alignment horizontal="left" vertical="center"/>
    </xf>
    <xf numFmtId="0" fontId="3" fillId="2" borderId="13" xfId="0" applyFont="1" applyFill="1" applyBorder="1" applyAlignment="1" applyProtection="1">
      <alignment horizontal="left" vertical="center"/>
    </xf>
    <xf numFmtId="0" fontId="3" fillId="2" borderId="21" xfId="0" applyFont="1" applyFill="1" applyBorder="1" applyAlignment="1" applyProtection="1">
      <alignment horizontal="left" vertical="center"/>
    </xf>
    <xf numFmtId="0" fontId="3" fillId="2" borderId="7" xfId="0" applyFont="1" applyFill="1" applyBorder="1" applyAlignment="1" applyProtection="1">
      <alignment horizontal="left" vertical="center"/>
    </xf>
    <xf numFmtId="0" fontId="3" fillId="2" borderId="22" xfId="0" applyFont="1" applyFill="1" applyBorder="1" applyAlignment="1" applyProtection="1">
      <alignment horizontal="left" vertical="center"/>
    </xf>
    <xf numFmtId="0" fontId="3" fillId="5" borderId="1" xfId="0" applyFont="1" applyFill="1" applyBorder="1" applyAlignment="1" applyProtection="1">
      <alignment horizontal="left" vertical="center"/>
    </xf>
    <xf numFmtId="164" fontId="3" fillId="5" borderId="19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left" vertical="top"/>
    </xf>
    <xf numFmtId="164" fontId="5" fillId="0" borderId="0" xfId="0" applyNumberFormat="1" applyFont="1" applyBorder="1" applyAlignment="1" applyProtection="1">
      <alignment horizontal="left" vertical="top"/>
    </xf>
    <xf numFmtId="0" fontId="5" fillId="0" borderId="0" xfId="0" applyFont="1" applyFill="1" applyBorder="1" applyAlignment="1" applyProtection="1">
      <alignment horizontal="left" vertical="top"/>
    </xf>
    <xf numFmtId="0" fontId="7" fillId="0" borderId="0" xfId="0" applyFont="1" applyBorder="1" applyAlignment="1" applyProtection="1">
      <alignment horizontal="left" vertical="top"/>
    </xf>
    <xf numFmtId="0" fontId="7" fillId="0" borderId="0" xfId="0" applyFont="1"/>
    <xf numFmtId="0" fontId="8" fillId="0" borderId="2" xfId="0" applyFont="1" applyBorder="1" applyAlignment="1" applyProtection="1">
      <alignment horizontal="left" vertical="center" wrapText="1"/>
    </xf>
    <xf numFmtId="0" fontId="9" fillId="0" borderId="6" xfId="0" applyFont="1" applyBorder="1" applyAlignment="1" applyProtection="1">
      <alignment horizontal="left" vertical="center"/>
    </xf>
    <xf numFmtId="0" fontId="8" fillId="0" borderId="7" xfId="0" applyFont="1" applyBorder="1" applyAlignment="1" applyProtection="1">
      <alignment horizontal="left" vertical="center" wrapText="1"/>
    </xf>
    <xf numFmtId="0" fontId="4" fillId="0" borderId="9" xfId="0" applyFont="1" applyBorder="1" applyAlignment="1" applyProtection="1">
      <alignment horizontal="center" textRotation="90"/>
    </xf>
    <xf numFmtId="0" fontId="4" fillId="0" borderId="10" xfId="0" applyFont="1" applyBorder="1" applyAlignment="1" applyProtection="1">
      <alignment horizontal="center" textRotation="90"/>
    </xf>
    <xf numFmtId="0" fontId="0" fillId="0" borderId="0" xfId="0" applyBorder="1" applyAlignment="1" applyProtection="1">
      <alignment horizontal="left" vertical="center"/>
    </xf>
    <xf numFmtId="0" fontId="3" fillId="2" borderId="1" xfId="0" applyFont="1" applyFill="1" applyBorder="1" applyAlignment="1" applyProtection="1">
      <alignment horizontal="left" vertical="center"/>
    </xf>
    <xf numFmtId="0" fontId="4" fillId="0" borderId="20" xfId="0" applyFont="1" applyBorder="1" applyAlignment="1" applyProtection="1">
      <alignment horizontal="left" vertical="center"/>
    </xf>
    <xf numFmtId="164" fontId="3" fillId="6" borderId="11" xfId="0" applyNumberFormat="1" applyFont="1" applyFill="1" applyBorder="1" applyAlignment="1" applyProtection="1">
      <alignment horizontal="center" vertical="center"/>
      <protection locked="0"/>
    </xf>
    <xf numFmtId="0" fontId="8" fillId="0" borderId="11" xfId="0" applyFont="1" applyBorder="1" applyAlignment="1" applyProtection="1">
      <alignment horizontal="center" textRotation="90"/>
    </xf>
    <xf numFmtId="164" fontId="8" fillId="0" borderId="12" xfId="0" applyNumberFormat="1" applyFont="1" applyBorder="1" applyAlignment="1" applyProtection="1">
      <alignment horizontal="center" textRotation="90"/>
    </xf>
    <xf numFmtId="164" fontId="4" fillId="0" borderId="9" xfId="0" applyNumberFormat="1" applyFont="1" applyBorder="1" applyAlignment="1" applyProtection="1">
      <alignment horizontal="center" vertical="center"/>
      <protection locked="0"/>
    </xf>
    <xf numFmtId="164" fontId="3" fillId="0" borderId="19" xfId="0" applyNumberFormat="1" applyFont="1" applyFill="1" applyBorder="1" applyAlignment="1" applyProtection="1">
      <alignment horizontal="center" vertical="center"/>
      <protection locked="0"/>
    </xf>
    <xf numFmtId="0" fontId="3" fillId="2" borderId="11" xfId="0" applyFont="1" applyFill="1" applyBorder="1" applyAlignment="1" applyProtection="1">
      <alignment horizontal="left" vertical="center"/>
    </xf>
    <xf numFmtId="0" fontId="8" fillId="7" borderId="0" xfId="0" applyFont="1" applyFill="1" applyBorder="1" applyAlignment="1" applyProtection="1">
      <alignment horizontal="left" vertical="center"/>
    </xf>
    <xf numFmtId="0" fontId="10" fillId="7" borderId="0" xfId="0" applyFont="1" applyFill="1" applyBorder="1" applyAlignment="1" applyProtection="1">
      <alignment horizontal="left" vertical="center"/>
    </xf>
    <xf numFmtId="164" fontId="8" fillId="7" borderId="0" xfId="0" applyNumberFormat="1" applyFont="1" applyFill="1" applyBorder="1" applyAlignment="1" applyProtection="1">
      <alignment horizontal="center" vertical="center"/>
    </xf>
    <xf numFmtId="0" fontId="11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left" vertical="top"/>
    </xf>
    <xf numFmtId="0" fontId="0" fillId="0" borderId="0" xfId="0" applyBorder="1" applyAlignment="1" applyProtection="1">
      <alignment horizontal="left" vertical="top"/>
    </xf>
    <xf numFmtId="0" fontId="0" fillId="0" borderId="0" xfId="0" applyAlignment="1" applyProtection="1">
      <alignment horizontal="left" vertical="top"/>
    </xf>
    <xf numFmtId="164" fontId="8" fillId="3" borderId="7" xfId="0" applyNumberFormat="1" applyFont="1" applyFill="1" applyBorder="1" applyAlignment="1" applyProtection="1">
      <alignment horizontal="left" vertical="center" wrapText="1"/>
    </xf>
    <xf numFmtId="164" fontId="8" fillId="3" borderId="11" xfId="0" applyNumberFormat="1" applyFont="1" applyFill="1" applyBorder="1" applyAlignment="1" applyProtection="1">
      <alignment horizontal="center" textRotation="90"/>
    </xf>
    <xf numFmtId="0" fontId="9" fillId="0" borderId="0" xfId="0" applyFont="1" applyFill="1" applyBorder="1" applyAlignment="1" applyProtection="1">
      <alignment vertical="center"/>
    </xf>
    <xf numFmtId="164" fontId="9" fillId="0" borderId="0" xfId="0" applyNumberFormat="1" applyFont="1" applyFill="1" applyBorder="1" applyAlignment="1" applyProtection="1">
      <alignment vertical="center"/>
    </xf>
    <xf numFmtId="0" fontId="12" fillId="3" borderId="23" xfId="0" applyFont="1" applyFill="1" applyBorder="1" applyAlignment="1">
      <alignment vertical="center"/>
    </xf>
    <xf numFmtId="0" fontId="9" fillId="3" borderId="23" xfId="0" applyFont="1" applyFill="1" applyBorder="1" applyAlignment="1" applyProtection="1">
      <alignment vertical="center"/>
    </xf>
    <xf numFmtId="164" fontId="9" fillId="3" borderId="23" xfId="0" applyNumberFormat="1" applyFont="1" applyFill="1" applyBorder="1" applyAlignment="1" applyProtection="1">
      <alignment vertical="center"/>
    </xf>
    <xf numFmtId="0" fontId="13" fillId="0" borderId="0" xfId="0" applyFont="1" applyBorder="1" applyAlignment="1" applyProtection="1">
      <alignment horizontal="left" vertical="top"/>
    </xf>
    <xf numFmtId="0" fontId="1" fillId="0" borderId="20" xfId="0" applyFont="1" applyBorder="1" applyAlignment="1" applyProtection="1">
      <alignment horizontal="left" vertical="center" wrapText="1"/>
    </xf>
    <xf numFmtId="0" fontId="8" fillId="0" borderId="2" xfId="0" applyFont="1" applyBorder="1" applyAlignment="1" applyProtection="1">
      <alignment horizontal="left" vertical="center"/>
    </xf>
    <xf numFmtId="0" fontId="0" fillId="0" borderId="0" xfId="0" applyAlignment="1">
      <alignment vertical="center"/>
    </xf>
    <xf numFmtId="0" fontId="2" fillId="0" borderId="0" xfId="0" applyFont="1" applyBorder="1" applyAlignment="1" applyProtection="1">
      <alignment horizontal="left" vertical="center"/>
    </xf>
    <xf numFmtId="0" fontId="0" fillId="0" borderId="0" xfId="0" applyAlignment="1" applyProtection="1">
      <alignment vertical="center"/>
      <protection locked="0"/>
    </xf>
    <xf numFmtId="0" fontId="2" fillId="0" borderId="0" xfId="0" applyFont="1" applyFill="1" applyBorder="1" applyAlignment="1" applyProtection="1">
      <alignment horizontal="left" vertical="center"/>
    </xf>
    <xf numFmtId="164" fontId="3" fillId="6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/>
    <xf numFmtId="0" fontId="6" fillId="0" borderId="0" xfId="0" applyFont="1" applyBorder="1" applyAlignment="1" applyProtection="1">
      <alignment horizontal="left"/>
    </xf>
    <xf numFmtId="0" fontId="7" fillId="0" borderId="0" xfId="0" applyFont="1" applyBorder="1" applyAlignment="1" applyProtection="1">
      <alignment horizontal="left"/>
    </xf>
    <xf numFmtId="0" fontId="7" fillId="0" borderId="0" xfId="0" applyFont="1" applyAlignment="1"/>
    <xf numFmtId="164" fontId="7" fillId="0" borderId="0" xfId="0" applyNumberFormat="1" applyFont="1" applyBorder="1" applyAlignment="1" applyProtection="1">
      <alignment horizontal="left"/>
    </xf>
    <xf numFmtId="0" fontId="2" fillId="0" borderId="0" xfId="0" applyFont="1" applyBorder="1" applyAlignment="1" applyProtection="1">
      <alignment horizontal="left" vertical="top"/>
    </xf>
    <xf numFmtId="0" fontId="0" fillId="0" borderId="0" xfId="0" applyBorder="1" applyAlignment="1" applyProtection="1">
      <alignment horizontal="left" vertical="top"/>
    </xf>
    <xf numFmtId="0" fontId="0" fillId="0" borderId="0" xfId="0" applyAlignment="1" applyProtection="1">
      <alignment horizontal="left" vertical="top"/>
    </xf>
    <xf numFmtId="0" fontId="8" fillId="0" borderId="3" xfId="0" applyFont="1" applyBorder="1" applyAlignment="1" applyProtection="1">
      <alignment horizontal="left" vertical="center"/>
    </xf>
    <xf numFmtId="0" fontId="9" fillId="0" borderId="4" xfId="0" applyFont="1" applyBorder="1" applyAlignment="1" applyProtection="1">
      <alignment horizontal="left" vertical="center"/>
    </xf>
    <xf numFmtId="0" fontId="9" fillId="0" borderId="5" xfId="0" applyFont="1" applyBorder="1" applyAlignment="1" applyProtection="1">
      <alignment horizontal="left" vertical="center"/>
    </xf>
  </cellXfs>
  <cellStyles count="1">
    <cellStyle name="Standard" xfId="0" builtinId="0"/>
  </cellStyles>
  <dxfs count="2"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365919</xdr:colOff>
      <xdr:row>0</xdr:row>
      <xdr:rowOff>0</xdr:rowOff>
    </xdr:from>
    <xdr:to>
      <xdr:col>9</xdr:col>
      <xdr:colOff>11906</xdr:colOff>
      <xdr:row>0</xdr:row>
      <xdr:rowOff>434181</xdr:rowOff>
    </xdr:to>
    <xdr:pic>
      <xdr:nvPicPr>
        <xdr:cNvPr id="2" name="Grafik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56388" y="0"/>
          <a:ext cx="1233487" cy="4341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5"/>
  <sheetViews>
    <sheetView tabSelected="1" zoomScale="96" zoomScaleNormal="96" workbookViewId="0">
      <selection activeCell="H9" sqref="H9"/>
    </sheetView>
  </sheetViews>
  <sheetFormatPr baseColWidth="10" defaultColWidth="11.453125" defaultRowHeight="14.5"/>
  <cols>
    <col min="2" max="2" width="56.7265625" customWidth="1"/>
    <col min="3" max="8" width="6.54296875" customWidth="1"/>
    <col min="9" max="9" width="10.7265625" customWidth="1"/>
  </cols>
  <sheetData>
    <row r="1" spans="1:11" s="69" customFormat="1" ht="34.5" customHeight="1">
      <c r="A1" s="66"/>
      <c r="B1" s="67" t="s">
        <v>0</v>
      </c>
      <c r="C1" s="68"/>
      <c r="D1" s="68"/>
      <c r="E1" s="67"/>
      <c r="F1" s="68"/>
      <c r="H1" s="70"/>
      <c r="I1" s="70"/>
      <c r="J1" s="68"/>
    </row>
    <row r="2" spans="1:11">
      <c r="B2" s="47" t="s">
        <v>1</v>
      </c>
      <c r="C2" s="71"/>
      <c r="D2" s="72"/>
      <c r="E2" s="72"/>
      <c r="F2" s="72"/>
      <c r="G2" s="72"/>
      <c r="H2" s="73"/>
      <c r="I2" s="73"/>
      <c r="J2" s="49"/>
    </row>
    <row r="3" spans="1:11">
      <c r="B3" s="47"/>
      <c r="C3" s="48"/>
      <c r="D3" s="49"/>
      <c r="E3" s="49"/>
      <c r="F3" s="49"/>
      <c r="G3" s="49"/>
      <c r="H3" s="50"/>
      <c r="I3" s="50"/>
      <c r="J3" s="49"/>
    </row>
    <row r="4" spans="1:11" ht="17">
      <c r="B4" s="55" t="s">
        <v>2</v>
      </c>
      <c r="C4" s="56"/>
      <c r="D4" s="56"/>
      <c r="E4" s="56"/>
      <c r="F4" s="56"/>
      <c r="G4" s="56"/>
      <c r="H4" s="56"/>
      <c r="I4" s="57"/>
      <c r="J4" s="53"/>
      <c r="K4" s="54"/>
    </row>
    <row r="5" spans="1:11" ht="15" thickBot="1">
      <c r="B5" s="49"/>
      <c r="C5" s="49"/>
      <c r="D5" s="49"/>
      <c r="E5" s="49"/>
      <c r="F5" s="49"/>
      <c r="G5" s="2"/>
      <c r="H5" s="49"/>
      <c r="I5" s="1"/>
      <c r="J5" s="35"/>
    </row>
    <row r="6" spans="1:11" s="29" customFormat="1" ht="31">
      <c r="A6"/>
      <c r="B6" s="30" t="s">
        <v>3</v>
      </c>
      <c r="C6" s="74" t="s">
        <v>4</v>
      </c>
      <c r="D6" s="75"/>
      <c r="E6" s="75"/>
      <c r="F6" s="76"/>
      <c r="G6" s="31"/>
      <c r="H6" s="32"/>
      <c r="I6" s="51" t="s">
        <v>5</v>
      </c>
      <c r="J6" s="28"/>
    </row>
    <row r="7" spans="1:11" ht="97.5" customHeight="1" thickBot="1">
      <c r="B7" s="3"/>
      <c r="C7" s="33" t="s">
        <v>7</v>
      </c>
      <c r="D7" s="33" t="s">
        <v>8</v>
      </c>
      <c r="E7" s="33" t="s">
        <v>9</v>
      </c>
      <c r="F7" s="34" t="s">
        <v>10</v>
      </c>
      <c r="G7" s="39" t="s">
        <v>11</v>
      </c>
      <c r="H7" s="40" t="s">
        <v>12</v>
      </c>
      <c r="I7" s="52" t="s">
        <v>13</v>
      </c>
      <c r="J7" s="4"/>
    </row>
    <row r="8" spans="1:11" s="61" customFormat="1" ht="16" thickBot="1">
      <c r="B8" s="30" t="s">
        <v>14</v>
      </c>
      <c r="C8" s="10"/>
      <c r="D8" s="11"/>
      <c r="E8" s="11"/>
      <c r="F8" s="11"/>
      <c r="G8" s="7"/>
      <c r="H8" s="19"/>
      <c r="I8" s="19"/>
      <c r="J8" s="62"/>
    </row>
    <row r="9" spans="1:11" s="61" customFormat="1" ht="15" thickBot="1">
      <c r="B9" s="9" t="s">
        <v>20</v>
      </c>
      <c r="C9" s="10"/>
      <c r="D9" s="11"/>
      <c r="E9" s="11"/>
      <c r="F9" s="11"/>
      <c r="G9" s="12"/>
      <c r="H9" s="65"/>
      <c r="I9" s="19"/>
      <c r="J9" s="62"/>
    </row>
    <row r="10" spans="1:11" s="61" customFormat="1" ht="15" thickBot="1">
      <c r="B10" s="9" t="s">
        <v>21</v>
      </c>
      <c r="C10" s="10"/>
      <c r="D10" s="11"/>
      <c r="E10" s="11"/>
      <c r="F10" s="11"/>
      <c r="G10" s="43"/>
      <c r="H10" s="38"/>
      <c r="I10" s="19"/>
      <c r="J10" s="62"/>
    </row>
    <row r="11" spans="1:11" s="61" customFormat="1" ht="15" thickBot="1">
      <c r="B11" s="9" t="s">
        <v>22</v>
      </c>
      <c r="C11" s="41"/>
      <c r="D11" s="11"/>
      <c r="E11" s="11"/>
      <c r="F11" s="11"/>
      <c r="G11" s="17" t="str">
        <f>IF(C11&gt;0,C11,"")</f>
        <v/>
      </c>
      <c r="H11" s="7"/>
      <c r="I11" s="13"/>
      <c r="J11" s="62"/>
    </row>
    <row r="12" spans="1:11" s="61" customFormat="1" ht="15" thickBot="1">
      <c r="B12" s="59" t="s">
        <v>23</v>
      </c>
      <c r="C12" s="20"/>
      <c r="D12" s="36"/>
      <c r="E12" s="36"/>
      <c r="F12" s="36"/>
      <c r="G12" s="42"/>
      <c r="H12" s="43"/>
      <c r="I12" s="15">
        <f>ROUND(IF(SUM(H9:H12)&gt;0,SUM(H9*0.5,H10*0.2,G11*0.1,G12*0.2),"0.0"),1)</f>
        <v>0</v>
      </c>
      <c r="J12" s="62"/>
    </row>
    <row r="13" spans="1:11" s="61" customFormat="1" ht="16" thickBot="1">
      <c r="B13" s="30" t="s">
        <v>15</v>
      </c>
      <c r="C13" s="10"/>
      <c r="D13" s="11"/>
      <c r="E13" s="11"/>
      <c r="F13" s="11"/>
      <c r="G13" s="12"/>
      <c r="H13" s="14"/>
      <c r="I13" s="8"/>
      <c r="J13" s="62"/>
    </row>
    <row r="14" spans="1:11" s="61" customFormat="1" ht="15" thickBot="1">
      <c r="B14" s="9" t="s">
        <v>24</v>
      </c>
      <c r="C14" s="10"/>
      <c r="D14" s="11"/>
      <c r="E14" s="11"/>
      <c r="F14" s="11"/>
      <c r="G14" s="12"/>
      <c r="H14" s="65"/>
      <c r="I14" s="13"/>
      <c r="J14" s="62"/>
    </row>
    <row r="15" spans="1:11" s="61" customFormat="1" ht="15" thickBot="1">
      <c r="B15" s="16" t="s">
        <v>25</v>
      </c>
      <c r="C15" s="10"/>
      <c r="D15" s="11"/>
      <c r="E15" s="41"/>
      <c r="F15" s="41"/>
      <c r="G15" s="17" t="str">
        <f>IF(SUM(E15:F15),ROUND(2*AVERAGE(E15:F15),0)/2,"")</f>
        <v/>
      </c>
      <c r="H15" s="18"/>
      <c r="I15" s="15" t="str">
        <f>IF(SUM(E15:F15,H14)&gt;0,ROUND(AVERAGE(G15,H14),1),"")</f>
        <v/>
      </c>
      <c r="J15" s="62"/>
    </row>
    <row r="16" spans="1:11" s="61" customFormat="1" ht="16" thickBot="1">
      <c r="B16" s="60" t="s">
        <v>16</v>
      </c>
      <c r="C16" s="5"/>
      <c r="D16" s="6"/>
      <c r="E16" s="11"/>
      <c r="F16" s="11"/>
      <c r="G16" s="12"/>
      <c r="H16" s="19"/>
      <c r="I16" s="19"/>
      <c r="J16" s="62"/>
    </row>
    <row r="17" spans="2:14" s="61" customFormat="1" ht="15" thickBot="1">
      <c r="B17" s="16" t="s">
        <v>26</v>
      </c>
      <c r="C17" s="10"/>
      <c r="D17" s="11"/>
      <c r="E17" s="11"/>
      <c r="F17" s="11"/>
      <c r="G17" s="12"/>
      <c r="H17" s="65"/>
      <c r="I17" s="19"/>
      <c r="J17" s="62"/>
    </row>
    <row r="18" spans="2:14" s="61" customFormat="1" ht="15" thickBot="1">
      <c r="B18" s="16" t="s">
        <v>27</v>
      </c>
      <c r="C18" s="10"/>
      <c r="D18" s="11"/>
      <c r="E18" s="11"/>
      <c r="F18" s="11"/>
      <c r="G18" s="12"/>
      <c r="H18" s="38"/>
      <c r="I18" s="19"/>
      <c r="J18" s="62"/>
      <c r="L18" s="63"/>
    </row>
    <row r="19" spans="2:14" s="61" customFormat="1" ht="15" thickBot="1">
      <c r="B19" s="16" t="s">
        <v>28</v>
      </c>
      <c r="C19" s="20"/>
      <c r="D19" s="11"/>
      <c r="E19" s="41"/>
      <c r="F19" s="41"/>
      <c r="G19" s="17" t="str">
        <f>IF(SUM(E19:F19),ROUND(2*AVERAGE(E19:F19),0)/2,"")</f>
        <v/>
      </c>
      <c r="H19" s="18"/>
      <c r="I19" s="15" t="str">
        <f>IF(SUM(E19:F19,H17,H18)&gt;0,ROUND(AVERAGE(G19,H17,H18),1),"")</f>
        <v/>
      </c>
      <c r="J19" s="62"/>
      <c r="M19" s="63"/>
    </row>
    <row r="20" spans="2:14" s="61" customFormat="1" ht="16" thickBot="1">
      <c r="B20" s="30" t="s">
        <v>17</v>
      </c>
      <c r="C20" s="5"/>
      <c r="D20" s="6"/>
      <c r="E20" s="11"/>
      <c r="F20" s="11"/>
      <c r="G20" s="12"/>
      <c r="H20" s="19"/>
      <c r="I20" s="19"/>
      <c r="J20" s="62"/>
      <c r="M20" s="63"/>
    </row>
    <row r="21" spans="2:14" s="61" customFormat="1" ht="15" thickBot="1">
      <c r="B21" s="16" t="s">
        <v>29</v>
      </c>
      <c r="C21" s="10"/>
      <c r="D21" s="11"/>
      <c r="E21" s="11"/>
      <c r="F21" s="11"/>
      <c r="G21" s="12"/>
      <c r="H21" s="65"/>
      <c r="I21" s="19"/>
      <c r="J21" s="62"/>
      <c r="N21" s="63"/>
    </row>
    <row r="22" spans="2:14" s="61" customFormat="1" ht="15" thickBot="1">
      <c r="B22" s="16" t="s">
        <v>30</v>
      </c>
      <c r="C22" s="10"/>
      <c r="D22" s="11"/>
      <c r="E22" s="41"/>
      <c r="F22" s="41"/>
      <c r="G22" s="17" t="str">
        <f>IF(SUM(E22:F22),ROUND(2*AVERAGE(E22:F22),0)/2,"")</f>
        <v/>
      </c>
      <c r="H22" s="18"/>
      <c r="I22" s="15" t="str">
        <f>IF(SUM(E22:F22,H21)&gt;0,ROUND(AVERAGE(G22,H21),1),"")</f>
        <v/>
      </c>
      <c r="J22" s="62"/>
    </row>
    <row r="23" spans="2:14" s="61" customFormat="1" ht="16" thickBot="1">
      <c r="B23" s="30" t="s">
        <v>34</v>
      </c>
      <c r="C23" s="5"/>
      <c r="D23" s="6"/>
      <c r="E23" s="11"/>
      <c r="F23" s="11"/>
      <c r="G23" s="12"/>
      <c r="H23" s="21"/>
      <c r="I23" s="21"/>
      <c r="J23" s="62"/>
    </row>
    <row r="24" spans="2:14" s="61" customFormat="1" ht="15" thickBot="1">
      <c r="B24" s="3" t="s">
        <v>31</v>
      </c>
      <c r="C24" s="20"/>
      <c r="D24" s="22"/>
      <c r="E24" s="41"/>
      <c r="F24" s="41"/>
      <c r="G24" s="17" t="str">
        <f>IF(SUM(E24:F24),ROUND(2*AVERAGE(E24:F24),0)/2,"")</f>
        <v/>
      </c>
      <c r="H24" s="43"/>
      <c r="I24" s="15" t="str">
        <f>G24</f>
        <v/>
      </c>
      <c r="J24" s="62"/>
    </row>
    <row r="25" spans="2:14" s="61" customFormat="1" ht="16" thickBot="1">
      <c r="B25" s="30" t="s">
        <v>35</v>
      </c>
      <c r="C25" s="23"/>
      <c r="D25" s="23"/>
      <c r="E25" s="23"/>
      <c r="F25" s="23"/>
      <c r="G25" s="23"/>
      <c r="H25" s="23"/>
      <c r="I25" s="24">
        <f>SUM(I12,I12,I12,I15,I19,I22,I24)</f>
        <v>0</v>
      </c>
      <c r="J25" s="62"/>
    </row>
    <row r="26" spans="2:14" s="61" customFormat="1" ht="16" thickBot="1">
      <c r="B26" s="30" t="s">
        <v>19</v>
      </c>
      <c r="C26" s="23"/>
      <c r="D26" s="23"/>
      <c r="E26" s="23"/>
      <c r="F26" s="23"/>
      <c r="G26" s="23"/>
      <c r="H26" s="23"/>
      <c r="I26" s="15" t="str">
        <f>IF(SUM(I12,I15,I19,I22,I24)&gt;0,ROUND(AVERAGE(I12,I12,I12,I15,I19,I22,I24),1),"")</f>
        <v/>
      </c>
      <c r="J26" s="62"/>
    </row>
    <row r="27" spans="2:14" s="61" customFormat="1" ht="16" thickBot="1">
      <c r="B27" s="30" t="s">
        <v>18</v>
      </c>
      <c r="C27" s="5"/>
      <c r="D27" s="6"/>
      <c r="E27" s="6"/>
      <c r="F27" s="11"/>
      <c r="G27" s="12"/>
      <c r="H27" s="19"/>
      <c r="I27" s="19"/>
      <c r="J27" s="64"/>
    </row>
    <row r="28" spans="2:14" s="61" customFormat="1" ht="15" thickBot="1">
      <c r="B28" s="16" t="s">
        <v>32</v>
      </c>
      <c r="C28" s="10"/>
      <c r="D28" s="11"/>
      <c r="E28" s="11"/>
      <c r="F28" s="11"/>
      <c r="G28" s="12"/>
      <c r="H28" s="65"/>
      <c r="I28" s="19"/>
      <c r="J28" s="64"/>
    </row>
    <row r="29" spans="2:14" s="61" customFormat="1" ht="15" thickBot="1">
      <c r="B29" s="37" t="s">
        <v>33</v>
      </c>
      <c r="C29" s="20"/>
      <c r="D29" s="22"/>
      <c r="E29" s="41"/>
      <c r="F29" s="41"/>
      <c r="G29" s="17" t="str">
        <f>IF(SUM(E29:F29),ROUND(2*AVERAGE(E29:F29),0)/2,"")</f>
        <v/>
      </c>
      <c r="H29" s="18"/>
      <c r="I29" s="15" t="str">
        <f>IF(SUM(E29:F29,H28)&gt;0,ROUND(AVERAGE(G29,H28),1),"")</f>
        <v/>
      </c>
      <c r="J29" s="64"/>
    </row>
    <row r="30" spans="2:14">
      <c r="B30" s="35"/>
      <c r="C30" s="25"/>
      <c r="D30" s="25"/>
      <c r="E30" s="25"/>
      <c r="F30" s="25"/>
      <c r="G30" s="26"/>
      <c r="H30" s="27"/>
      <c r="I30" s="49"/>
      <c r="J30" s="49"/>
    </row>
    <row r="31" spans="2:14" ht="15.5">
      <c r="C31" s="44" t="s">
        <v>19</v>
      </c>
      <c r="D31" s="45"/>
      <c r="E31" s="45"/>
      <c r="F31" s="45"/>
      <c r="G31" s="46" t="str">
        <f>I26</f>
        <v/>
      </c>
      <c r="H31" s="44" t="str">
        <f>IF(G31&gt;=4,"bestanden","nicht bestanden")</f>
        <v>bestanden</v>
      </c>
      <c r="I31" s="44"/>
      <c r="J31" s="49"/>
    </row>
    <row r="35" spans="2:2">
      <c r="B35" s="58" t="s">
        <v>6</v>
      </c>
    </row>
  </sheetData>
  <sheetProtection algorithmName="SHA-512" hashValue="qza4w61HC205RTmVE0Z4xOlFooAPedyswa7s8ial6YUI5s3oNZjPXvjLK0HRq+Qfrw8iRYLHpMYpysaU/r9kIQ==" saltValue="NFNwEJPbH69Pz+lzNmsLmQ==" spinCount="100000" sheet="1" objects="1" scenarios="1" selectLockedCells="1"/>
  <mergeCells count="3">
    <mergeCell ref="C2:F2"/>
    <mergeCell ref="G2:I2"/>
    <mergeCell ref="C6:F6"/>
  </mergeCells>
  <conditionalFormatting sqref="H31">
    <cfRule type="containsText" dxfId="1" priority="1" operator="containsText" text="nicht bestanden">
      <formula>NOT(ISERROR(SEARCH("nicht bestanden",H31)))</formula>
    </cfRule>
  </conditionalFormatting>
  <conditionalFormatting sqref="G31">
    <cfRule type="cellIs" dxfId="0" priority="2" operator="lessThan">
      <formula>4</formula>
    </cfRule>
  </conditionalFormatting>
  <pageMargins left="0.7" right="0.7" top="0.78740157499999996" bottom="0.78740157499999996" header="0.3" footer="0.3"/>
  <pageSetup paperSize="9" scale="67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C1169CE4B40114EB3FA481F1C3A427A" ma:contentTypeVersion="11" ma:contentTypeDescription="Create a new document." ma:contentTypeScope="" ma:versionID="875e5be545949c70f712af65ef2c2762">
  <xsd:schema xmlns:xsd="http://www.w3.org/2001/XMLSchema" xmlns:xs="http://www.w3.org/2001/XMLSchema" xmlns:p="http://schemas.microsoft.com/office/2006/metadata/properties" xmlns:ns3="0a41dab9-c328-4c1e-b0eb-880d435cf83a" xmlns:ns4="a19a5040-ebfd-45d9-9c5e-34b64ba6cc03" targetNamespace="http://schemas.microsoft.com/office/2006/metadata/properties" ma:root="true" ma:fieldsID="e34f5a2c1425710f793b506aed3e37b6" ns3:_="" ns4:_="">
    <xsd:import namespace="0a41dab9-c328-4c1e-b0eb-880d435cf83a"/>
    <xsd:import namespace="a19a5040-ebfd-45d9-9c5e-34b64ba6cc0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41dab9-c328-4c1e-b0eb-880d435cf83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9a5040-ebfd-45d9-9c5e-34b64ba6cc0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D018938-2E20-485B-8A3F-BA6984343EDC}">
  <ds:schemaRefs>
    <ds:schemaRef ds:uri="a19a5040-ebfd-45d9-9c5e-34b64ba6cc03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0a41dab9-c328-4c1e-b0eb-880d435cf83a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B9614FD9-BF5C-481C-9B6B-958ADF9C05A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B5E62C2-4864-4A5F-97E5-6136C2AD510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41dab9-c328-4c1e-b0eb-880d435cf83a"/>
    <ds:schemaRef ds:uri="a19a5040-ebfd-45d9-9c5e-34b64ba6cc0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Manager/>
  <Company>MBA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B163SAD</dc:creator>
  <cp:keywords/>
  <dc:description/>
  <cp:lastModifiedBy>Wyrsch Iwan</cp:lastModifiedBy>
  <cp:revision/>
  <cp:lastPrinted>2021-08-24T09:11:34Z</cp:lastPrinted>
  <dcterms:created xsi:type="dcterms:W3CDTF">2020-05-08T06:27:30Z</dcterms:created>
  <dcterms:modified xsi:type="dcterms:W3CDTF">2022-04-29T06:54:58Z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0x010100AC1169CE4B40114EB3FA481F1C3A427A</vt:lpwstr>
  </property>
</Properties>
</file>