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Y:\BKD\BWZ\WiVe QV\2022\QV Rechner\3_aktuelle QV-Rechner 2022\"/>
    </mc:Choice>
  </mc:AlternateContent>
  <bookViews>
    <workbookView xWindow="0" yWindow="0" windowWidth="23040" windowHeight="9200"/>
  </bookViews>
  <sheets>
    <sheet name="Notenblatt DHF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6" i="1" l="1"/>
  <c r="K16" i="1" s="1"/>
  <c r="I30" i="1" l="1"/>
  <c r="K30" i="1" s="1"/>
  <c r="I27" i="1"/>
  <c r="K27" i="1" s="1"/>
  <c r="I23" i="1"/>
  <c r="K23" i="1" s="1"/>
  <c r="I32" i="1"/>
  <c r="I12" i="1"/>
  <c r="K13" i="1" s="1"/>
  <c r="K17" i="1" s="1"/>
  <c r="K32" i="1" l="1"/>
  <c r="K34" i="1" s="1"/>
  <c r="K35" i="1" l="1"/>
  <c r="K33" i="1"/>
  <c r="J38" i="1" s="1"/>
  <c r="J37" i="1" l="1"/>
  <c r="I37" i="1"/>
  <c r="I38" i="1"/>
  <c r="J40" i="1" l="1"/>
</calcChain>
</file>

<file path=xl/sharedStrings.xml><?xml version="1.0" encoding="utf-8"?>
<sst xmlns="http://schemas.openxmlformats.org/spreadsheetml/2006/main" count="46" uniqueCount="44">
  <si>
    <t>QV-Rechner Detailhandelsfachleute</t>
  </si>
  <si>
    <t>Der Herausgeber übernimmt keine Haftung für diese Tabelle.</t>
  </si>
  <si>
    <t>Sie können nur in die weissen Notenfelder schreiben!</t>
  </si>
  <si>
    <t>Qualifikationsbereiche</t>
  </si>
  <si>
    <t>Erfahrungsnoten</t>
  </si>
  <si>
    <t>Noten-ausweis</t>
  </si>
  <si>
    <t>Basis: BiVO DHF 8.12.2004/Stand 1.1.2018</t>
  </si>
  <si>
    <t xml:space="preserve"> 1. Semester</t>
  </si>
  <si>
    <t xml:space="preserve"> 2. Semester</t>
  </si>
  <si>
    <t xml:space="preserve"> 3. Semester</t>
  </si>
  <si>
    <t xml:space="preserve"> 4. Semester</t>
  </si>
  <si>
    <t xml:space="preserve"> 5. Semester</t>
  </si>
  <si>
    <t xml:space="preserve"> 6. Semester</t>
  </si>
  <si>
    <t xml:space="preserve"> Erfahrungsnoten</t>
  </si>
  <si>
    <t xml:space="preserve"> Prüfungsnoten</t>
  </si>
  <si>
    <t xml:space="preserve"> Fachnote</t>
  </si>
  <si>
    <t xml:space="preserve"> Betrieblicher Teil</t>
  </si>
  <si>
    <t xml:space="preserve"> 1 Praktische Arbeiten (dreifach)</t>
  </si>
  <si>
    <t xml:space="preserve"> 2 Detailhandelskenntnisse (einfach)</t>
  </si>
  <si>
    <t xml:space="preserve"> Schulischer Teil</t>
  </si>
  <si>
    <t xml:space="preserve"> 1.1 Praktische Prüfung (50%)</t>
  </si>
  <si>
    <t xml:space="preserve"> 1.2 Beurteilung durch Lehrbetrieb (20%)</t>
  </si>
  <si>
    <t xml:space="preserve"> 1.4 Beurteilung überbetriebliche Kurse (20%)</t>
  </si>
  <si>
    <t xml:space="preserve"> 1.3 Beurteilung durch ABK (10%)</t>
  </si>
  <si>
    <t xml:space="preserve"> 2.1 Prüfung schriftlich</t>
  </si>
  <si>
    <t xml:space="preserve"> 2.2 Erfahrungsnote (3.-6. Semester)</t>
  </si>
  <si>
    <t xml:space="preserve"> 3 Lokale Landessprache (einfach)</t>
  </si>
  <si>
    <t xml:space="preserve"> 3.1 Prüfung schriftlich</t>
  </si>
  <si>
    <t xml:space="preserve"> 3.2 Prüfung mündlich</t>
  </si>
  <si>
    <t xml:space="preserve"> 3.3 Erfahrungsnote (3.-6. Semester)</t>
  </si>
  <si>
    <t xml:space="preserve"> 4 Fremdsprache (einfach)</t>
  </si>
  <si>
    <t xml:space="preserve"> 4.1 Prüfung schriftlich</t>
  </si>
  <si>
    <t xml:space="preserve"> 4.2 Prüfung mündlich</t>
  </si>
  <si>
    <t xml:space="preserve"> 4.3 Erfahrungsnote (3.-6. Semester)</t>
  </si>
  <si>
    <t xml:space="preserve"> 5 Wirtschaft (einfach)</t>
  </si>
  <si>
    <t xml:space="preserve"> 5.1 Prüfung schriftlich</t>
  </si>
  <si>
    <t xml:space="preserve"> 5.2 Erfahrungsnote (3.-6. Semester)</t>
  </si>
  <si>
    <t xml:space="preserve"> 6 Gesellschaft (einfach)</t>
  </si>
  <si>
    <t xml:space="preserve"> 6.1 Erfahrungsnote (3.-6. Semester)</t>
  </si>
  <si>
    <t xml:space="preserve"> Gewichteter Mittelwert: Schulischer Teil</t>
  </si>
  <si>
    <t xml:space="preserve"> Notensumme gewichtet</t>
  </si>
  <si>
    <t xml:space="preserve"> Gesamtnote</t>
  </si>
  <si>
    <t xml:space="preserve"> Gewichteter Mittelwert: Betrieblicher Teil (Praktische Arbeiten zählt dreifach)</t>
  </si>
  <si>
    <t xml:space="preserve">Qualifikationsverfahren: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</si>
</sst>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name val="Frutiger LT 45 Light"/>
    </font>
    <font>
      <sz val="10"/>
      <name val="Arial Black"/>
      <family val="2"/>
    </font>
    <font>
      <b/>
      <sz val="10"/>
      <name val="Arial Black"/>
      <family val="2"/>
    </font>
    <font>
      <b/>
      <sz val="16"/>
      <name val="Arial Black"/>
      <family val="2"/>
    </font>
    <font>
      <sz val="11"/>
      <color theme="1"/>
      <name val="Arial Black"/>
      <family val="2"/>
    </font>
    <font>
      <sz val="11"/>
      <name val="Arial"/>
      <family val="2"/>
    </font>
    <font>
      <b/>
      <sz val="10"/>
      <name val="Frutiger LT 45 Light"/>
    </font>
    <font>
      <sz val="11"/>
      <name val="Arial Black"/>
      <family val="2"/>
    </font>
    <font>
      <sz val="8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CC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96">
    <xf numFmtId="0" fontId="0" fillId="0" borderId="0" xfId="0"/>
    <xf numFmtId="0" fontId="1" fillId="0" borderId="0" xfId="0" applyFont="1" applyBorder="1" applyAlignment="1" applyProtection="1">
      <alignment vertical="center"/>
    </xf>
    <xf numFmtId="164" fontId="1" fillId="0" borderId="0" xfId="0" applyNumberFormat="1" applyFont="1" applyBorder="1" applyAlignment="1" applyProtection="1">
      <alignment vertical="center"/>
    </xf>
    <xf numFmtId="0" fontId="1" fillId="0" borderId="1" xfId="0" applyFont="1" applyBorder="1" applyAlignment="1" applyProtection="1">
      <alignment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6" xfId="0" applyFont="1" applyBorder="1" applyAlignment="1" applyProtection="1">
      <alignment horizontal="left" vertical="center"/>
    </xf>
    <xf numFmtId="0" fontId="1" fillId="3" borderId="15" xfId="0" applyFont="1" applyFill="1" applyBorder="1" applyAlignment="1" applyProtection="1">
      <alignment vertical="center"/>
    </xf>
    <xf numFmtId="0" fontId="1" fillId="3" borderId="0" xfId="0" applyFont="1" applyFill="1" applyBorder="1" applyAlignment="1" applyProtection="1">
      <alignment vertical="center"/>
    </xf>
    <xf numFmtId="0" fontId="1" fillId="3" borderId="14" xfId="0" applyFont="1" applyFill="1" applyBorder="1" applyAlignment="1" applyProtection="1">
      <alignment vertical="center"/>
    </xf>
    <xf numFmtId="164" fontId="1" fillId="3" borderId="4" xfId="0" applyNumberFormat="1" applyFont="1" applyFill="1" applyBorder="1" applyAlignment="1" applyProtection="1">
      <alignment vertical="center"/>
    </xf>
    <xf numFmtId="0" fontId="2" fillId="3" borderId="16" xfId="0" applyFont="1" applyFill="1" applyBorder="1" applyAlignment="1" applyProtection="1">
      <alignment vertical="center"/>
    </xf>
    <xf numFmtId="0" fontId="1" fillId="0" borderId="14" xfId="0" applyFont="1" applyBorder="1" applyAlignment="1" applyProtection="1">
      <alignment vertical="center" wrapText="1"/>
    </xf>
    <xf numFmtId="164" fontId="1" fillId="0" borderId="17" xfId="0" applyNumberFormat="1" applyFont="1" applyBorder="1" applyAlignment="1" applyProtection="1">
      <alignment horizontal="center" vertical="center"/>
      <protection locked="0"/>
    </xf>
    <xf numFmtId="0" fontId="1" fillId="3" borderId="4" xfId="0" applyFont="1" applyFill="1" applyBorder="1" applyAlignment="1" applyProtection="1">
      <alignment vertical="center"/>
    </xf>
    <xf numFmtId="0" fontId="1" fillId="0" borderId="6" xfId="0" applyFont="1" applyBorder="1" applyAlignment="1" applyProtection="1">
      <alignment vertical="center"/>
    </xf>
    <xf numFmtId="0" fontId="1" fillId="3" borderId="18" xfId="0" applyFont="1" applyFill="1" applyBorder="1" applyAlignment="1" applyProtection="1">
      <alignment vertical="center"/>
    </xf>
    <xf numFmtId="0" fontId="1" fillId="3" borderId="1" xfId="0" applyFont="1" applyFill="1" applyBorder="1" applyAlignment="1" applyProtection="1">
      <alignment vertical="center"/>
    </xf>
    <xf numFmtId="0" fontId="1" fillId="3" borderId="9" xfId="0" applyFont="1" applyFill="1" applyBorder="1" applyAlignment="1" applyProtection="1">
      <alignment vertical="center"/>
    </xf>
    <xf numFmtId="164" fontId="2" fillId="2" borderId="10" xfId="0" applyNumberFormat="1" applyFont="1" applyFill="1" applyBorder="1" applyAlignment="1" applyProtection="1">
      <alignment horizontal="center" vertical="center"/>
    </xf>
    <xf numFmtId="164" fontId="1" fillId="0" borderId="7" xfId="0" applyNumberFormat="1" applyFont="1" applyBorder="1" applyAlignment="1" applyProtection="1">
      <alignment horizontal="center" vertical="center"/>
      <protection locked="0"/>
    </xf>
    <xf numFmtId="164" fontId="2" fillId="4" borderId="10" xfId="0" applyNumberFormat="1" applyFont="1" applyFill="1" applyBorder="1" applyAlignment="1" applyProtection="1">
      <alignment horizontal="center" vertical="center"/>
    </xf>
    <xf numFmtId="0" fontId="1" fillId="3" borderId="11" xfId="0" applyFont="1" applyFill="1" applyBorder="1" applyAlignment="1" applyProtection="1">
      <alignment vertical="center"/>
    </xf>
    <xf numFmtId="0" fontId="2" fillId="0" borderId="14" xfId="0" applyFont="1" applyFill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164" fontId="2" fillId="0" borderId="0" xfId="0" applyNumberFormat="1" applyFont="1" applyFill="1" applyBorder="1" applyAlignment="1" applyProtection="1">
      <alignment vertical="center"/>
    </xf>
    <xf numFmtId="164" fontId="2" fillId="0" borderId="16" xfId="0" applyNumberFormat="1" applyFont="1" applyFill="1" applyBorder="1" applyAlignment="1" applyProtection="1">
      <alignment vertical="center"/>
    </xf>
    <xf numFmtId="0" fontId="1" fillId="3" borderId="16" xfId="0" applyFont="1" applyFill="1" applyBorder="1" applyAlignment="1" applyProtection="1">
      <alignment vertical="center"/>
    </xf>
    <xf numFmtId="0" fontId="1" fillId="0" borderId="21" xfId="0" applyFont="1" applyBorder="1" applyAlignment="1" applyProtection="1">
      <alignment vertical="center"/>
    </xf>
    <xf numFmtId="0" fontId="1" fillId="3" borderId="22" xfId="0" applyFont="1" applyFill="1" applyBorder="1" applyAlignment="1" applyProtection="1">
      <alignment vertical="center"/>
    </xf>
    <xf numFmtId="164" fontId="2" fillId="3" borderId="4" xfId="0" applyNumberFormat="1" applyFont="1" applyFill="1" applyBorder="1" applyAlignment="1" applyProtection="1">
      <alignment vertical="center"/>
    </xf>
    <xf numFmtId="164" fontId="2" fillId="3" borderId="16" xfId="0" applyNumberFormat="1" applyFont="1" applyFill="1" applyBorder="1" applyAlignment="1" applyProtection="1">
      <alignment vertical="center"/>
    </xf>
    <xf numFmtId="0" fontId="1" fillId="0" borderId="14" xfId="0" applyFont="1" applyBorder="1" applyAlignment="1" applyProtection="1">
      <alignment vertical="center"/>
    </xf>
    <xf numFmtId="164" fontId="2" fillId="3" borderId="9" xfId="0" applyNumberFormat="1" applyFont="1" applyFill="1" applyBorder="1" applyAlignment="1" applyProtection="1">
      <alignment vertical="center"/>
    </xf>
    <xf numFmtId="0" fontId="1" fillId="3" borderId="23" xfId="0" applyFont="1" applyFill="1" applyBorder="1" applyAlignment="1" applyProtection="1">
      <alignment vertical="center"/>
    </xf>
    <xf numFmtId="0" fontId="1" fillId="3" borderId="3" xfId="0" applyFont="1" applyFill="1" applyBorder="1" applyAlignment="1" applyProtection="1">
      <alignment vertical="center"/>
    </xf>
    <xf numFmtId="164" fontId="1" fillId="0" borderId="24" xfId="0" applyNumberFormat="1" applyFont="1" applyBorder="1" applyAlignment="1" applyProtection="1">
      <alignment horizontal="center" vertical="center"/>
      <protection locked="0"/>
    </xf>
    <xf numFmtId="0" fontId="1" fillId="3" borderId="2" xfId="0" applyFont="1" applyFill="1" applyBorder="1" applyAlignment="1" applyProtection="1">
      <alignment vertical="center"/>
    </xf>
    <xf numFmtId="0" fontId="6" fillId="0" borderId="2" xfId="0" applyFont="1" applyBorder="1" applyAlignment="1" applyProtection="1">
      <alignment horizontal="left" vertical="center" wrapText="1"/>
    </xf>
    <xf numFmtId="0" fontId="9" fillId="0" borderId="0" xfId="0" applyFont="1" applyAlignment="1">
      <alignment vertical="center"/>
    </xf>
    <xf numFmtId="0" fontId="6" fillId="0" borderId="14" xfId="0" applyFont="1" applyBorder="1" applyAlignment="1" applyProtection="1">
      <alignment vertical="center" wrapText="1"/>
    </xf>
    <xf numFmtId="0" fontId="6" fillId="0" borderId="14" xfId="0" applyFont="1" applyBorder="1" applyAlignment="1" applyProtection="1">
      <alignment vertical="center"/>
    </xf>
    <xf numFmtId="0" fontId="6" fillId="0" borderId="12" xfId="0" applyFont="1" applyBorder="1" applyAlignment="1" applyProtection="1">
      <alignment vertical="center" wrapText="1"/>
    </xf>
    <xf numFmtId="164" fontId="2" fillId="5" borderId="9" xfId="0" applyNumberFormat="1" applyFont="1" applyFill="1" applyBorder="1" applyAlignment="1" applyProtection="1">
      <alignment horizontal="center" vertical="center"/>
      <protection locked="0"/>
    </xf>
    <xf numFmtId="164" fontId="2" fillId="5" borderId="1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6" fillId="2" borderId="19" xfId="0" applyFont="1" applyFill="1" applyBorder="1" applyAlignment="1" applyProtection="1">
      <alignment horizontal="left" vertical="center"/>
    </xf>
    <xf numFmtId="0" fontId="1" fillId="2" borderId="20" xfId="0" applyFont="1" applyFill="1" applyBorder="1" applyAlignment="1" applyProtection="1">
      <alignment horizontal="left" vertical="center" textRotation="90"/>
    </xf>
    <xf numFmtId="164" fontId="2" fillId="2" borderId="25" xfId="0" applyNumberFormat="1" applyFont="1" applyFill="1" applyBorder="1" applyAlignment="1" applyProtection="1">
      <alignment horizontal="right" vertical="center" textRotation="90"/>
    </xf>
    <xf numFmtId="164" fontId="2" fillId="2" borderId="20" xfId="0" applyNumberFormat="1" applyFont="1" applyFill="1" applyBorder="1" applyAlignment="1" applyProtection="1">
      <alignment horizontal="right" vertical="center" textRotation="90"/>
    </xf>
    <xf numFmtId="0" fontId="2" fillId="2" borderId="20" xfId="0" applyFont="1" applyFill="1" applyBorder="1" applyAlignment="1" applyProtection="1">
      <alignment horizontal="right" vertical="center" textRotation="90"/>
    </xf>
    <xf numFmtId="0" fontId="11" fillId="7" borderId="28" xfId="0" applyFont="1" applyFill="1" applyBorder="1" applyAlignment="1">
      <alignment vertical="center"/>
    </xf>
    <xf numFmtId="0" fontId="5" fillId="7" borderId="28" xfId="0" applyFont="1" applyFill="1" applyBorder="1" applyAlignment="1" applyProtection="1">
      <alignment vertical="center"/>
    </xf>
    <xf numFmtId="164" fontId="5" fillId="7" borderId="28" xfId="0" applyNumberFormat="1" applyFont="1" applyFill="1" applyBorder="1" applyAlignment="1" applyProtection="1">
      <alignment vertical="center"/>
    </xf>
    <xf numFmtId="0" fontId="1" fillId="0" borderId="7" xfId="0" applyFont="1" applyBorder="1" applyAlignment="1" applyProtection="1">
      <alignment textRotation="90"/>
    </xf>
    <xf numFmtId="0" fontId="1" fillId="0" borderId="8" xfId="0" applyFont="1" applyBorder="1" applyAlignment="1" applyProtection="1">
      <alignment textRotation="90"/>
    </xf>
    <xf numFmtId="164" fontId="6" fillId="7" borderId="5" xfId="0" applyNumberFormat="1" applyFont="1" applyFill="1" applyBorder="1" applyAlignment="1" applyProtection="1">
      <alignment horizontal="left" vertical="center" wrapText="1"/>
    </xf>
    <xf numFmtId="0" fontId="6" fillId="7" borderId="19" xfId="0" applyFont="1" applyFill="1" applyBorder="1" applyAlignment="1" applyProtection="1">
      <alignment vertical="center"/>
    </xf>
    <xf numFmtId="0" fontId="1" fillId="7" borderId="1" xfId="0" applyFont="1" applyFill="1" applyBorder="1" applyAlignment="1" applyProtection="1">
      <alignment vertical="center"/>
    </xf>
    <xf numFmtId="164" fontId="2" fillId="7" borderId="1" xfId="0" applyNumberFormat="1" applyFont="1" applyFill="1" applyBorder="1" applyAlignment="1" applyProtection="1">
      <alignment vertical="center"/>
    </xf>
    <xf numFmtId="164" fontId="2" fillId="7" borderId="10" xfId="0" applyNumberFormat="1" applyFont="1" applyFill="1" applyBorder="1" applyAlignment="1" applyProtection="1">
      <alignment horizontal="center" vertical="center"/>
    </xf>
    <xf numFmtId="0" fontId="6" fillId="7" borderId="19" xfId="0" applyFont="1" applyFill="1" applyBorder="1" applyAlignment="1" applyProtection="1">
      <alignment vertical="center" wrapText="1"/>
    </xf>
    <xf numFmtId="164" fontId="3" fillId="7" borderId="9" xfId="0" applyNumberFormat="1" applyFont="1" applyFill="1" applyBorder="1" applyAlignment="1" applyProtection="1">
      <alignment horizontal="center" vertical="center"/>
    </xf>
    <xf numFmtId="0" fontId="6" fillId="6" borderId="19" xfId="0" applyFont="1" applyFill="1" applyBorder="1" applyAlignment="1" applyProtection="1">
      <alignment horizontal="left" vertical="center"/>
    </xf>
    <xf numFmtId="0" fontId="1" fillId="6" borderId="20" xfId="0" applyFont="1" applyFill="1" applyBorder="1" applyAlignment="1" applyProtection="1">
      <alignment horizontal="left" vertical="center" textRotation="90"/>
    </xf>
    <xf numFmtId="0" fontId="2" fillId="6" borderId="20" xfId="0" applyFont="1" applyFill="1" applyBorder="1" applyAlignment="1" applyProtection="1">
      <alignment horizontal="right" vertical="center" textRotation="90"/>
    </xf>
    <xf numFmtId="164" fontId="2" fillId="6" borderId="20" xfId="0" applyNumberFormat="1" applyFont="1" applyFill="1" applyBorder="1" applyAlignment="1" applyProtection="1">
      <alignment horizontal="right" vertical="center" textRotation="90"/>
    </xf>
    <xf numFmtId="164" fontId="2" fillId="6" borderId="25" xfId="0" applyNumberFormat="1" applyFont="1" applyFill="1" applyBorder="1" applyAlignment="1" applyProtection="1">
      <alignment horizontal="right" vertical="center" textRotation="90"/>
    </xf>
    <xf numFmtId="0" fontId="6" fillId="6" borderId="19" xfId="0" applyFont="1" applyFill="1" applyBorder="1" applyAlignment="1" applyProtection="1">
      <alignment vertical="center"/>
    </xf>
    <xf numFmtId="0" fontId="1" fillId="6" borderId="20" xfId="0" applyFont="1" applyFill="1" applyBorder="1" applyAlignment="1" applyProtection="1">
      <alignment vertical="center"/>
    </xf>
    <xf numFmtId="164" fontId="2" fillId="6" borderId="20" xfId="0" applyNumberFormat="1" applyFont="1" applyFill="1" applyBorder="1" applyAlignment="1" applyProtection="1">
      <alignment vertical="center"/>
    </xf>
    <xf numFmtId="164" fontId="2" fillId="6" borderId="10" xfId="0" applyNumberFormat="1" applyFont="1" applyFill="1" applyBorder="1" applyAlignment="1" applyProtection="1">
      <alignment horizontal="center" vertical="center"/>
    </xf>
    <xf numFmtId="0" fontId="6" fillId="6" borderId="29" xfId="0" applyFont="1" applyFill="1" applyBorder="1" applyAlignment="1" applyProtection="1">
      <alignment horizontal="left" vertical="center"/>
    </xf>
    <xf numFmtId="0" fontId="10" fillId="6" borderId="29" xfId="0" applyFont="1" applyFill="1" applyBorder="1" applyAlignment="1" applyProtection="1">
      <alignment horizontal="left" vertical="center"/>
    </xf>
    <xf numFmtId="164" fontId="6" fillId="6" borderId="29" xfId="0" applyNumberFormat="1" applyFont="1" applyFill="1" applyBorder="1" applyAlignment="1" applyProtection="1">
      <alignment horizontal="center" vertical="center"/>
    </xf>
    <xf numFmtId="0" fontId="6" fillId="2" borderId="28" xfId="0" applyFont="1" applyFill="1" applyBorder="1" applyAlignment="1" applyProtection="1">
      <alignment horizontal="left" vertical="center"/>
    </xf>
    <xf numFmtId="164" fontId="6" fillId="7" borderId="11" xfId="0" applyNumberFormat="1" applyFont="1" applyFill="1" applyBorder="1" applyAlignment="1" applyProtection="1">
      <alignment horizontal="center" textRotation="90"/>
    </xf>
    <xf numFmtId="0" fontId="12" fillId="0" borderId="0" xfId="0" applyFont="1" applyBorder="1" applyAlignment="1" applyProtection="1">
      <alignment vertical="center"/>
    </xf>
    <xf numFmtId="0" fontId="6" fillId="0" borderId="14" xfId="0" applyFont="1" applyBorder="1" applyAlignment="1" applyProtection="1">
      <alignment horizontal="left" vertical="center" wrapText="1"/>
    </xf>
    <xf numFmtId="0" fontId="6" fillId="7" borderId="28" xfId="0" applyFont="1" applyFill="1" applyBorder="1" applyAlignment="1" applyProtection="1">
      <alignment horizontal="left" vertical="center"/>
    </xf>
    <xf numFmtId="0" fontId="10" fillId="7" borderId="28" xfId="0" applyFont="1" applyFill="1" applyBorder="1" applyAlignment="1" applyProtection="1">
      <alignment horizontal="left" vertical="center"/>
    </xf>
    <xf numFmtId="164" fontId="6" fillId="7" borderId="28" xfId="0" applyNumberFormat="1" applyFont="1" applyFill="1" applyBorder="1" applyAlignment="1" applyProtection="1">
      <alignment horizontal="left" vertical="center"/>
    </xf>
    <xf numFmtId="0" fontId="1" fillId="0" borderId="0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 applyAlignment="1"/>
    <xf numFmtId="164" fontId="8" fillId="0" borderId="0" xfId="0" applyNumberFormat="1" applyFont="1" applyBorder="1" applyAlignment="1">
      <alignment horizontal="left"/>
    </xf>
    <xf numFmtId="0" fontId="1" fillId="0" borderId="14" xfId="0" applyFont="1" applyBorder="1" applyAlignment="1">
      <alignment horizontal="left" wrapText="1"/>
    </xf>
    <xf numFmtId="0" fontId="6" fillId="0" borderId="26" xfId="0" applyFont="1" applyBorder="1" applyAlignment="1" applyProtection="1">
      <alignment horizontal="left" vertical="center"/>
    </xf>
    <xf numFmtId="0" fontId="6" fillId="0" borderId="27" xfId="0" applyFont="1" applyBorder="1" applyAlignment="1" applyProtection="1">
      <alignment horizontal="left" vertical="center"/>
    </xf>
    <xf numFmtId="0" fontId="6" fillId="0" borderId="13" xfId="0" applyFont="1" applyBorder="1" applyAlignment="1" applyProtection="1">
      <alignment horizontal="center" textRotation="90"/>
    </xf>
    <xf numFmtId="0" fontId="6" fillId="0" borderId="9" xfId="0" applyFont="1" applyBorder="1" applyAlignment="1" applyProtection="1">
      <alignment horizontal="center" textRotation="90"/>
    </xf>
    <xf numFmtId="164" fontId="6" fillId="0" borderId="13" xfId="0" applyNumberFormat="1" applyFont="1" applyBorder="1" applyAlignment="1" applyProtection="1">
      <alignment horizontal="center" textRotation="90"/>
    </xf>
    <xf numFmtId="164" fontId="6" fillId="0" borderId="9" xfId="0" applyNumberFormat="1" applyFont="1" applyBorder="1" applyAlignment="1" applyProtection="1">
      <alignment horizontal="center" textRotation="90"/>
    </xf>
    <xf numFmtId="0" fontId="6" fillId="2" borderId="19" xfId="0" applyFont="1" applyFill="1" applyBorder="1" applyAlignment="1" applyProtection="1">
      <alignment horizontal="left" vertical="center"/>
    </xf>
    <xf numFmtId="0" fontId="6" fillId="2" borderId="20" xfId="0" applyFont="1" applyFill="1" applyBorder="1" applyAlignment="1" applyProtection="1">
      <alignment horizontal="left" vertical="center"/>
    </xf>
    <xf numFmtId="0" fontId="6" fillId="2" borderId="25" xfId="0" applyFont="1" applyFill="1" applyBorder="1" applyAlignment="1" applyProtection="1">
      <alignment horizontal="left" vertical="center"/>
    </xf>
  </cellXfs>
  <cellStyles count="2">
    <cellStyle name="Standard" xfId="0" builtinId="0"/>
    <cellStyle name="Standard 2" xfId="1"/>
  </cellStyles>
  <dxfs count="11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81264</xdr:colOff>
      <xdr:row>0</xdr:row>
      <xdr:rowOff>7937</xdr:rowOff>
    </xdr:from>
    <xdr:to>
      <xdr:col>11</xdr:col>
      <xdr:colOff>25401</xdr:colOff>
      <xdr:row>1</xdr:row>
      <xdr:rowOff>19843</xdr:rowOff>
    </xdr:to>
    <xdr:pic>
      <xdr:nvPicPr>
        <xdr:cNvPr id="2" name="Grafik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155" y="7937"/>
          <a:ext cx="1124840" cy="39885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O44"/>
  <sheetViews>
    <sheetView tabSelected="1" zoomScale="96" zoomScaleNormal="96" workbookViewId="0">
      <selection activeCell="J11" sqref="J11"/>
    </sheetView>
  </sheetViews>
  <sheetFormatPr baseColWidth="10" defaultColWidth="11.453125" defaultRowHeight="14.5"/>
  <cols>
    <col min="1" max="1" width="2" customWidth="1"/>
    <col min="2" max="2" width="48.54296875" customWidth="1"/>
    <col min="3" max="10" width="8.26953125" customWidth="1"/>
    <col min="11" max="11" width="9.453125" customWidth="1"/>
    <col min="12" max="17" width="2.1796875" customWidth="1"/>
  </cols>
  <sheetData>
    <row r="1" spans="1:925" s="86" customFormat="1" ht="30.75" customHeight="1">
      <c r="A1" s="81"/>
      <c r="B1" s="82" t="s">
        <v>0</v>
      </c>
      <c r="C1" s="83"/>
      <c r="D1" s="83"/>
      <c r="E1" s="83"/>
      <c r="F1" s="83"/>
      <c r="G1" s="84"/>
      <c r="H1" s="85"/>
      <c r="I1" s="81"/>
      <c r="J1" s="84"/>
      <c r="K1" s="84"/>
      <c r="L1" s="81"/>
      <c r="M1" s="81"/>
      <c r="N1" s="81"/>
      <c r="O1" s="81"/>
      <c r="P1" s="81"/>
      <c r="Q1" s="81"/>
      <c r="R1" s="8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</row>
    <row r="2" spans="1:925">
      <c r="B2" s="38" t="s">
        <v>1</v>
      </c>
      <c r="C2" s="1"/>
      <c r="D2" s="1"/>
      <c r="E2" s="1"/>
      <c r="F2" s="1"/>
      <c r="G2" s="1"/>
      <c r="H2" s="1"/>
      <c r="I2" s="2"/>
      <c r="J2" s="1"/>
      <c r="K2" s="2"/>
    </row>
    <row r="3" spans="1:925">
      <c r="B3" s="38"/>
      <c r="C3" s="1"/>
      <c r="D3" s="1"/>
      <c r="E3" s="1"/>
      <c r="F3" s="1"/>
      <c r="G3" s="1"/>
      <c r="H3" s="1"/>
      <c r="I3" s="2"/>
      <c r="J3" s="1"/>
      <c r="K3" s="2"/>
    </row>
    <row r="4" spans="1:925" ht="17">
      <c r="B4" s="50" t="s">
        <v>2</v>
      </c>
      <c r="C4" s="51"/>
      <c r="D4" s="51"/>
      <c r="E4" s="51"/>
      <c r="F4" s="51"/>
      <c r="G4" s="51"/>
      <c r="H4" s="51"/>
      <c r="I4" s="52"/>
      <c r="J4" s="51"/>
      <c r="K4" s="52"/>
    </row>
    <row r="5" spans="1:925" ht="15" thickBot="1">
      <c r="B5" s="1"/>
      <c r="C5" s="1"/>
      <c r="D5" s="1"/>
      <c r="E5" s="1"/>
      <c r="F5" s="1"/>
      <c r="G5" s="3"/>
      <c r="H5" s="3"/>
      <c r="I5" s="3"/>
      <c r="J5" s="1"/>
      <c r="K5" s="2"/>
    </row>
    <row r="6" spans="1:925" ht="30" customHeight="1">
      <c r="B6" s="37" t="s">
        <v>3</v>
      </c>
      <c r="C6" s="87" t="s">
        <v>4</v>
      </c>
      <c r="D6" s="88"/>
      <c r="E6" s="88"/>
      <c r="F6" s="88"/>
      <c r="G6" s="4"/>
      <c r="H6" s="4"/>
      <c r="I6" s="89" t="s">
        <v>13</v>
      </c>
      <c r="J6" s="91" t="s">
        <v>14</v>
      </c>
      <c r="K6" s="55" t="s">
        <v>5</v>
      </c>
    </row>
    <row r="7" spans="1:925" ht="97.5" customHeight="1" thickBot="1">
      <c r="B7" s="5"/>
      <c r="C7" s="53" t="s">
        <v>7</v>
      </c>
      <c r="D7" s="53" t="s">
        <v>8</v>
      </c>
      <c r="E7" s="53" t="s">
        <v>9</v>
      </c>
      <c r="F7" s="53" t="s">
        <v>10</v>
      </c>
      <c r="G7" s="53" t="s">
        <v>11</v>
      </c>
      <c r="H7" s="54" t="s">
        <v>12</v>
      </c>
      <c r="I7" s="90"/>
      <c r="J7" s="92"/>
      <c r="K7" s="75" t="s">
        <v>15</v>
      </c>
    </row>
    <row r="8" spans="1:925" ht="16" thickBot="1">
      <c r="B8" s="45" t="s">
        <v>16</v>
      </c>
      <c r="C8" s="46"/>
      <c r="D8" s="46"/>
      <c r="E8" s="46"/>
      <c r="F8" s="46"/>
      <c r="G8" s="46"/>
      <c r="H8" s="46"/>
      <c r="I8" s="49"/>
      <c r="J8" s="48"/>
      <c r="K8" s="47"/>
    </row>
    <row r="9" spans="1:925" ht="16" thickBot="1">
      <c r="B9" s="77" t="s">
        <v>17</v>
      </c>
      <c r="C9" s="6"/>
      <c r="D9" s="7"/>
      <c r="E9" s="7"/>
      <c r="F9" s="7"/>
      <c r="G9" s="7"/>
      <c r="H9" s="7"/>
      <c r="I9" s="8"/>
      <c r="J9" s="9"/>
      <c r="K9" s="10"/>
    </row>
    <row r="10" spans="1:925" ht="15" thickBot="1">
      <c r="B10" s="11" t="s">
        <v>20</v>
      </c>
      <c r="C10" s="6"/>
      <c r="D10" s="7"/>
      <c r="E10" s="7"/>
      <c r="F10" s="7"/>
      <c r="G10" s="7"/>
      <c r="H10" s="7"/>
      <c r="I10" s="8"/>
      <c r="J10" s="43"/>
      <c r="K10" s="10"/>
    </row>
    <row r="11" spans="1:925" ht="15" thickBot="1">
      <c r="B11" s="11" t="s">
        <v>21</v>
      </c>
      <c r="C11" s="6"/>
      <c r="D11" s="7"/>
      <c r="E11" s="7"/>
      <c r="F11" s="7"/>
      <c r="G11" s="7"/>
      <c r="H11" s="7"/>
      <c r="I11" s="8"/>
      <c r="J11" s="42"/>
      <c r="K11" s="10"/>
    </row>
    <row r="12" spans="1:925" ht="15" thickBot="1">
      <c r="B12" s="11" t="s">
        <v>23</v>
      </c>
      <c r="C12" s="12"/>
      <c r="D12" s="7"/>
      <c r="E12" s="7"/>
      <c r="F12" s="7"/>
      <c r="G12" s="7"/>
      <c r="H12" s="7"/>
      <c r="I12" s="20" t="str">
        <f>IF(SUM(C12),ROUND(2*AVERAGE(C12),0)/2,"")</f>
        <v/>
      </c>
      <c r="J12" s="13"/>
      <c r="K12" s="10"/>
    </row>
    <row r="13" spans="1:925" ht="15" thickBot="1">
      <c r="B13" s="14" t="s">
        <v>22</v>
      </c>
      <c r="C13" s="15"/>
      <c r="D13" s="16"/>
      <c r="E13" s="16"/>
      <c r="F13" s="16"/>
      <c r="G13" s="16"/>
      <c r="H13" s="16"/>
      <c r="I13" s="43"/>
      <c r="J13" s="17"/>
      <c r="K13" s="18" t="str">
        <f>IF(SUM(C10:J13)&gt;0,ROUND(AVERAGE(J10,J10,J10,J10,J10,J11,J11,I12,I13,I13),1),"")</f>
        <v/>
      </c>
    </row>
    <row r="14" spans="1:925" ht="16" thickBot="1">
      <c r="B14" s="77" t="s">
        <v>18</v>
      </c>
      <c r="C14" s="6"/>
      <c r="D14" s="7"/>
      <c r="E14" s="7"/>
      <c r="F14" s="7"/>
      <c r="G14" s="7"/>
      <c r="H14" s="7"/>
      <c r="I14" s="13"/>
      <c r="J14" s="36"/>
      <c r="K14" s="10"/>
    </row>
    <row r="15" spans="1:925" ht="15" thickBot="1">
      <c r="B15" s="11" t="s">
        <v>24</v>
      </c>
      <c r="C15" s="6"/>
      <c r="D15" s="7"/>
      <c r="E15" s="7"/>
      <c r="F15" s="7"/>
      <c r="G15" s="7"/>
      <c r="H15" s="7"/>
      <c r="I15" s="13"/>
      <c r="J15" s="43"/>
      <c r="K15" s="10"/>
    </row>
    <row r="16" spans="1:925" ht="15" thickBot="1">
      <c r="B16" s="14" t="s">
        <v>25</v>
      </c>
      <c r="C16" s="15"/>
      <c r="D16" s="16"/>
      <c r="E16" s="19"/>
      <c r="F16" s="19"/>
      <c r="G16" s="19"/>
      <c r="H16" s="19"/>
      <c r="I16" s="20" t="str">
        <f>IF(SUM(E16:H16),ROUND(2*AVERAGE(E16:H16),0)/2,"")</f>
        <v/>
      </c>
      <c r="J16" s="8"/>
      <c r="K16" s="18" t="str">
        <f>IF(SUM(E16:H16,J15)&gt;0,ROUND(AVERAGE(J15,I16),1),"")</f>
        <v/>
      </c>
    </row>
    <row r="17" spans="2:18" ht="16" thickBot="1">
      <c r="B17" s="93" t="s">
        <v>42</v>
      </c>
      <c r="C17" s="94"/>
      <c r="D17" s="94"/>
      <c r="E17" s="94"/>
      <c r="F17" s="94"/>
      <c r="G17" s="94"/>
      <c r="H17" s="94"/>
      <c r="I17" s="94"/>
      <c r="J17" s="95"/>
      <c r="K17" s="18" t="str">
        <f>IF(SUM(K11:K16)&gt;0,ROUND(AVERAGE(K13,K13,K13,K16),1),"")</f>
        <v/>
      </c>
    </row>
    <row r="18" spans="2:18" ht="15" thickBot="1">
      <c r="B18" s="22"/>
      <c r="C18" s="23"/>
      <c r="D18" s="23"/>
      <c r="E18" s="23"/>
      <c r="F18" s="23"/>
      <c r="G18" s="23"/>
      <c r="H18" s="23"/>
      <c r="I18" s="24"/>
      <c r="J18" s="23"/>
      <c r="K18" s="25"/>
    </row>
    <row r="19" spans="2:18" ht="16" thickBot="1">
      <c r="B19" s="62" t="s">
        <v>19</v>
      </c>
      <c r="C19" s="63"/>
      <c r="D19" s="63"/>
      <c r="E19" s="63"/>
      <c r="F19" s="63"/>
      <c r="G19" s="63"/>
      <c r="H19" s="63"/>
      <c r="I19" s="64"/>
      <c r="J19" s="65"/>
      <c r="K19" s="66"/>
    </row>
    <row r="20" spans="2:18" ht="16" thickBot="1">
      <c r="B20" s="39" t="s">
        <v>26</v>
      </c>
      <c r="C20" s="6"/>
      <c r="D20" s="7"/>
      <c r="E20" s="7"/>
      <c r="F20" s="7"/>
      <c r="G20" s="7"/>
      <c r="H20" s="7"/>
      <c r="I20" s="13"/>
      <c r="J20" s="13"/>
      <c r="K20" s="10"/>
    </row>
    <row r="21" spans="2:18" ht="15" thickBot="1">
      <c r="B21" s="11" t="s">
        <v>27</v>
      </c>
      <c r="C21" s="6"/>
      <c r="D21" s="7"/>
      <c r="E21" s="7"/>
      <c r="F21" s="7"/>
      <c r="G21" s="7"/>
      <c r="H21" s="7"/>
      <c r="I21" s="13"/>
      <c r="J21" s="43"/>
      <c r="K21" s="10"/>
    </row>
    <row r="22" spans="2:18" ht="15" thickBot="1">
      <c r="B22" s="11" t="s">
        <v>28</v>
      </c>
      <c r="C22" s="6"/>
      <c r="D22" s="7"/>
      <c r="E22" s="7"/>
      <c r="F22" s="7"/>
      <c r="G22" s="7"/>
      <c r="H22" s="7"/>
      <c r="I22" s="13"/>
      <c r="J22" s="43"/>
      <c r="K22" s="10"/>
      <c r="O22" s="44"/>
    </row>
    <row r="23" spans="2:18" ht="15" thickBot="1">
      <c r="B23" s="27" t="s">
        <v>29</v>
      </c>
      <c r="C23" s="15"/>
      <c r="D23" s="28"/>
      <c r="E23" s="19"/>
      <c r="F23" s="19"/>
      <c r="G23" s="19"/>
      <c r="H23" s="19"/>
      <c r="I23" s="20" t="str">
        <f>IF(SUM(E23:H23),ROUND(2*AVERAGE(E23:H23),0)/2,"")</f>
        <v/>
      </c>
      <c r="J23" s="21"/>
      <c r="K23" s="70" t="str">
        <f>IF(SUM(E23:H23,J22,J21)&gt;0,ROUND(AVERAGE(J21,J22,I23),1),"")</f>
        <v/>
      </c>
    </row>
    <row r="24" spans="2:18" ht="16" thickBot="1">
      <c r="B24" s="40" t="s">
        <v>30</v>
      </c>
      <c r="C24" s="6"/>
      <c r="D24" s="7"/>
      <c r="E24" s="7"/>
      <c r="F24" s="7"/>
      <c r="G24" s="7"/>
      <c r="H24" s="7"/>
      <c r="I24" s="29"/>
      <c r="J24" s="13"/>
      <c r="K24" s="30"/>
      <c r="O24" s="44"/>
      <c r="R24" s="44"/>
    </row>
    <row r="25" spans="2:18" ht="15" thickBot="1">
      <c r="B25" s="31" t="s">
        <v>31</v>
      </c>
      <c r="C25" s="6"/>
      <c r="D25" s="7"/>
      <c r="E25" s="7"/>
      <c r="F25" s="7"/>
      <c r="G25" s="7"/>
      <c r="H25" s="7"/>
      <c r="I25" s="29"/>
      <c r="J25" s="43"/>
      <c r="K25" s="30"/>
    </row>
    <row r="26" spans="2:18" ht="15" thickBot="1">
      <c r="B26" s="31" t="s">
        <v>32</v>
      </c>
      <c r="C26" s="6"/>
      <c r="D26" s="7"/>
      <c r="E26" s="7"/>
      <c r="F26" s="7"/>
      <c r="G26" s="7"/>
      <c r="H26" s="7"/>
      <c r="I26" s="32"/>
      <c r="J26" s="43"/>
      <c r="K26" s="30"/>
    </row>
    <row r="27" spans="2:18" ht="15" thickBot="1">
      <c r="B27" s="14" t="s">
        <v>33</v>
      </c>
      <c r="C27" s="15"/>
      <c r="D27" s="16"/>
      <c r="E27" s="19"/>
      <c r="F27" s="19"/>
      <c r="G27" s="19"/>
      <c r="H27" s="19"/>
      <c r="I27" s="20" t="str">
        <f>IF(SUM(E27:H27),ROUND(2*AVERAGE(E27:H27),0)/2,"")</f>
        <v/>
      </c>
      <c r="J27" s="21"/>
      <c r="K27" s="70" t="str">
        <f>IF(SUM(E27:H27,J26,J25)&gt;0,ROUND(AVERAGE(J25,J26,I27),1),"")</f>
        <v/>
      </c>
      <c r="L27" s="44"/>
    </row>
    <row r="28" spans="2:18" ht="16" thickBot="1">
      <c r="B28" s="39" t="s">
        <v>34</v>
      </c>
      <c r="C28" s="6"/>
      <c r="D28" s="7"/>
      <c r="E28" s="7"/>
      <c r="F28" s="7"/>
      <c r="G28" s="7"/>
      <c r="H28" s="7"/>
      <c r="I28" s="13"/>
      <c r="J28" s="13"/>
      <c r="K28" s="10"/>
    </row>
    <row r="29" spans="2:18" ht="15" thickBot="1">
      <c r="B29" s="11" t="s">
        <v>35</v>
      </c>
      <c r="C29" s="6"/>
      <c r="D29" s="7"/>
      <c r="E29" s="7"/>
      <c r="F29" s="7"/>
      <c r="G29" s="7"/>
      <c r="H29" s="7"/>
      <c r="I29" s="13"/>
      <c r="J29" s="43"/>
      <c r="K29" s="10"/>
    </row>
    <row r="30" spans="2:18" ht="15" thickBot="1">
      <c r="B30" s="31" t="s">
        <v>36</v>
      </c>
      <c r="C30" s="6"/>
      <c r="D30" s="7"/>
      <c r="E30" s="19"/>
      <c r="F30" s="19"/>
      <c r="G30" s="19"/>
      <c r="H30" s="19"/>
      <c r="I30" s="20" t="str">
        <f>IF(SUM(E30:H30),ROUND(2*AVERAGE(E30:H30),0)/2,"")</f>
        <v/>
      </c>
      <c r="J30" s="21"/>
      <c r="K30" s="70" t="str">
        <f>IF(SUM(E30:H30,J29)&gt;0,ROUND(AVERAGE(J29,I30),1),"")</f>
        <v/>
      </c>
    </row>
    <row r="31" spans="2:18" ht="16" thickBot="1">
      <c r="B31" s="41" t="s">
        <v>37</v>
      </c>
      <c r="C31" s="33"/>
      <c r="D31" s="34"/>
      <c r="E31" s="7"/>
      <c r="F31" s="7"/>
      <c r="G31" s="7"/>
      <c r="H31" s="7"/>
      <c r="I31" s="13"/>
      <c r="J31" s="26"/>
      <c r="K31" s="10"/>
    </row>
    <row r="32" spans="2:18" ht="15" thickBot="1">
      <c r="B32" s="14" t="s">
        <v>38</v>
      </c>
      <c r="C32" s="15"/>
      <c r="D32" s="28"/>
      <c r="E32" s="19"/>
      <c r="F32" s="35"/>
      <c r="G32" s="19"/>
      <c r="H32" s="19"/>
      <c r="I32" s="20" t="str">
        <f>IF(SUM(E32:H32),ROUND(2*AVERAGE(E32:H32),0)/2,"")</f>
        <v/>
      </c>
      <c r="J32" s="21"/>
      <c r="K32" s="70" t="str">
        <f>I32</f>
        <v/>
      </c>
    </row>
    <row r="33" spans="2:11" ht="16" thickBot="1">
      <c r="B33" s="67" t="s">
        <v>39</v>
      </c>
      <c r="C33" s="68"/>
      <c r="D33" s="68"/>
      <c r="E33" s="68"/>
      <c r="F33" s="68"/>
      <c r="G33" s="68"/>
      <c r="H33" s="68"/>
      <c r="I33" s="69"/>
      <c r="J33" s="68"/>
      <c r="K33" s="18" t="str">
        <f>IF(SUM(K23:K32)&gt;0,ROUND(AVERAGE(K23,K27,K30,K32),1),"")</f>
        <v/>
      </c>
    </row>
    <row r="34" spans="2:11" ht="16" thickBot="1">
      <c r="B34" s="56" t="s">
        <v>40</v>
      </c>
      <c r="C34" s="57"/>
      <c r="D34" s="57"/>
      <c r="E34" s="57"/>
      <c r="F34" s="57"/>
      <c r="G34" s="57"/>
      <c r="H34" s="57"/>
      <c r="I34" s="58"/>
      <c r="J34" s="57"/>
      <c r="K34" s="59" t="str">
        <f>IF(SUM(K13,K16,K23,K27,K30,K32)&gt;0,SUM(K13,K13,K13,K16,K23,K27,K30,K32),"")</f>
        <v/>
      </c>
    </row>
    <row r="35" spans="2:11" ht="16" thickBot="1">
      <c r="B35" s="60" t="s">
        <v>41</v>
      </c>
      <c r="C35" s="57"/>
      <c r="D35" s="57"/>
      <c r="E35" s="57"/>
      <c r="F35" s="57"/>
      <c r="G35" s="57"/>
      <c r="H35" s="57"/>
      <c r="I35" s="57"/>
      <c r="J35" s="57"/>
      <c r="K35" s="61" t="str">
        <f>IF(SUM(K13,K16,K23,K27,K30,K32)&gt;0,ROUND(AVERAGE(K13,K13,K13,K16,K23,K27,K30,K32),1),"")</f>
        <v/>
      </c>
    </row>
    <row r="36" spans="2:11">
      <c r="B36" s="1"/>
      <c r="C36" s="1"/>
      <c r="D36" s="1"/>
      <c r="E36" s="1"/>
      <c r="F36" s="1"/>
      <c r="G36" s="1"/>
      <c r="H36" s="1"/>
      <c r="I36" s="2"/>
      <c r="J36" s="23"/>
      <c r="K36" s="1"/>
    </row>
    <row r="37" spans="2:11" ht="15.5">
      <c r="B37" s="1"/>
      <c r="C37" s="74" t="s">
        <v>16</v>
      </c>
      <c r="D37" s="74"/>
      <c r="E37" s="74"/>
      <c r="F37" s="74"/>
      <c r="G37" s="74"/>
      <c r="H37" s="74"/>
      <c r="I37" s="74" t="str">
        <f>K17</f>
        <v/>
      </c>
      <c r="J37" s="74" t="str">
        <f>IF(K17="","",IF(K17&lt;3.95,"nicht erfüllt","erfüllt"))</f>
        <v/>
      </c>
      <c r="K37" s="74"/>
    </row>
    <row r="38" spans="2:11" ht="15.5">
      <c r="C38" s="71" t="s">
        <v>19</v>
      </c>
      <c r="D38" s="72"/>
      <c r="E38" s="72"/>
      <c r="F38" s="72"/>
      <c r="G38" s="73"/>
      <c r="H38" s="71"/>
      <c r="I38" s="71" t="str">
        <f>K33</f>
        <v/>
      </c>
      <c r="J38" s="71" t="str">
        <f>IF(K33="","",IF(K33&lt;3.95,"nicht erfüllt","erfüllt"))</f>
        <v/>
      </c>
      <c r="K38" s="72"/>
    </row>
    <row r="39" spans="2:11">
      <c r="B39" s="1"/>
      <c r="C39" s="1"/>
      <c r="D39" s="1"/>
      <c r="E39" s="1"/>
      <c r="F39" s="1"/>
      <c r="G39" s="1"/>
      <c r="H39" s="1"/>
      <c r="I39" s="2"/>
      <c r="J39" s="23"/>
      <c r="K39" s="1"/>
    </row>
    <row r="40" spans="2:11" ht="15.5">
      <c r="B40" s="1"/>
      <c r="C40" s="78" t="s">
        <v>43</v>
      </c>
      <c r="D40" s="79"/>
      <c r="E40" s="79"/>
      <c r="F40" s="79"/>
      <c r="G40" s="78"/>
      <c r="H40" s="78"/>
      <c r="I40" s="78"/>
      <c r="J40" s="80" t="str">
        <f>IF(AND(I37&gt;=4,I38&gt;=4),"bestanden","nicht bestanden")</f>
        <v>bestanden</v>
      </c>
      <c r="K40" s="79"/>
    </row>
    <row r="41" spans="2:11">
      <c r="B41" s="1"/>
      <c r="C41" s="1"/>
      <c r="D41" s="1"/>
      <c r="E41" s="1"/>
      <c r="F41" s="1"/>
      <c r="G41" s="1"/>
      <c r="H41" s="1"/>
      <c r="I41" s="2"/>
      <c r="J41" s="23"/>
      <c r="K41" s="1"/>
    </row>
    <row r="44" spans="2:11">
      <c r="B44" s="76" t="s">
        <v>6</v>
      </c>
    </row>
  </sheetData>
  <sheetProtection algorithmName="SHA-512" hashValue="aB0Qfb9ocukMSyyAOJ8ZAPTX6S/GQU358gwW7qW8wEPvqEaYidxPLzU+c/a55yUHpV26tEJ4STsaHo/0Lc++fQ==" saltValue="k8YoNNW1i7KA6b5gVUZM8g==" spinCount="100000" sheet="1" objects="1" scenarios="1" selectLockedCells="1"/>
  <mergeCells count="4">
    <mergeCell ref="C6:F6"/>
    <mergeCell ref="I6:I7"/>
    <mergeCell ref="J6:J7"/>
    <mergeCell ref="B17:J17"/>
  </mergeCells>
  <conditionalFormatting sqref="K17">
    <cfRule type="cellIs" dxfId="10" priority="15" stopIfTrue="1" operator="lessThan">
      <formula>4</formula>
    </cfRule>
  </conditionalFormatting>
  <conditionalFormatting sqref="H38">
    <cfRule type="containsText" dxfId="9" priority="12" operator="containsText" text="nicht bestanden">
      <formula>NOT(ISERROR(SEARCH("nicht bestanden",H38)))</formula>
    </cfRule>
  </conditionalFormatting>
  <conditionalFormatting sqref="G38">
    <cfRule type="cellIs" dxfId="8" priority="13" operator="lessThan">
      <formula>4</formula>
    </cfRule>
  </conditionalFormatting>
  <conditionalFormatting sqref="G40:H40">
    <cfRule type="containsText" dxfId="7" priority="10" operator="containsText" text="nicht bestanden">
      <formula>NOT(ISERROR(SEARCH("nicht bestanden",G40)))</formula>
    </cfRule>
  </conditionalFormatting>
  <conditionalFormatting sqref="J40">
    <cfRule type="containsText" dxfId="6" priority="1" operator="containsText" text="nicht bestanden">
      <formula>NOT(ISERROR(SEARCH("nicht bestanden",J40)))</formula>
    </cfRule>
    <cfRule type="containsText" dxfId="5" priority="2" operator="containsText" text="ncht bestanden">
      <formula>NOT(ISERROR(SEARCH("ncht bestanden",J40)))</formula>
    </cfRule>
  </conditionalFormatting>
  <conditionalFormatting sqref="K33">
    <cfRule type="cellIs" dxfId="4" priority="9" stopIfTrue="1" operator="lessThan">
      <formula>4</formula>
    </cfRule>
  </conditionalFormatting>
  <conditionalFormatting sqref="I37">
    <cfRule type="cellIs" dxfId="3" priority="8" operator="lessThan">
      <formula>4</formula>
    </cfRule>
  </conditionalFormatting>
  <conditionalFormatting sqref="I38">
    <cfRule type="cellIs" dxfId="2" priority="7" operator="lessThan">
      <formula>4</formula>
    </cfRule>
  </conditionalFormatting>
  <conditionalFormatting sqref="J37">
    <cfRule type="containsText" dxfId="1" priority="4" operator="containsText" text="nicht erfüllt">
      <formula>NOT(ISERROR(SEARCH("nicht erfüllt",J37)))</formula>
    </cfRule>
  </conditionalFormatting>
  <conditionalFormatting sqref="J38">
    <cfRule type="containsText" dxfId="0" priority="3" operator="containsText" text="nicht erfüllt">
      <formula>NOT(ISERROR(SEARCH("nicht erfüllt",J38)))</formula>
    </cfRule>
  </conditionalFormatting>
  <pageMargins left="0.25" right="0.25" top="0.75" bottom="0.75" header="0.3" footer="0.3"/>
  <pageSetup paperSize="9" scale="77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1169CE4B40114EB3FA481F1C3A427A" ma:contentTypeVersion="11" ma:contentTypeDescription="Create a new document." ma:contentTypeScope="" ma:versionID="875e5be545949c70f712af65ef2c2762">
  <xsd:schema xmlns:xsd="http://www.w3.org/2001/XMLSchema" xmlns:xs="http://www.w3.org/2001/XMLSchema" xmlns:p="http://schemas.microsoft.com/office/2006/metadata/properties" xmlns:ns3="0a41dab9-c328-4c1e-b0eb-880d435cf83a" xmlns:ns4="a19a5040-ebfd-45d9-9c5e-34b64ba6cc03" targetNamespace="http://schemas.microsoft.com/office/2006/metadata/properties" ma:root="true" ma:fieldsID="e34f5a2c1425710f793b506aed3e37b6" ns3:_="" ns4:_="">
    <xsd:import namespace="0a41dab9-c328-4c1e-b0eb-880d435cf83a"/>
    <xsd:import namespace="a19a5040-ebfd-45d9-9c5e-34b64ba6cc0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1dab9-c328-4c1e-b0eb-880d435cf83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a5040-ebfd-45d9-9c5e-34b64ba6cc0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2001C32-5C6F-423B-BAD2-7A9D6D567A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1dab9-c328-4c1e-b0eb-880d435cf83a"/>
    <ds:schemaRef ds:uri="a19a5040-ebfd-45d9-9c5e-34b64ba6cc0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27FE90B-30A0-4B18-9420-280C73716BBA}">
  <ds:schemaRefs>
    <ds:schemaRef ds:uri="http://purl.org/dc/terms/"/>
    <ds:schemaRef ds:uri="a19a5040-ebfd-45d9-9c5e-34b64ba6cc03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0a41dab9-c328-4c1e-b0eb-880d435cf83a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14FB9FE9-0E67-4066-8FE7-07403A13EBA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Notenblatt DHF</vt:lpstr>
    </vt:vector>
  </TitlesOfParts>
  <Manager/>
  <Company>MBA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B163SAD</dc:creator>
  <cp:keywords/>
  <dc:description/>
  <cp:lastModifiedBy>Wyrsch Iwan</cp:lastModifiedBy>
  <cp:revision/>
  <cp:lastPrinted>2021-08-24T09:14:47Z</cp:lastPrinted>
  <dcterms:created xsi:type="dcterms:W3CDTF">2020-05-07T20:30:34Z</dcterms:created>
  <dcterms:modified xsi:type="dcterms:W3CDTF">2022-05-19T15:00:26Z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0x010100AC1169CE4B40114EB3FA481F1C3A427A</vt:lpwstr>
  </property>
</Properties>
</file>