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Y:\BKD\BWZ\WiVe QV\2022\QV Rechner\3_aktuelle QV-Rechner 2022\"/>
    </mc:Choice>
  </mc:AlternateContent>
  <workbookProtection workbookAlgorithmName="SHA-512" workbookHashValue="LaCJa6O3PsxcqKxFt1K+JcyM55a0sGIkSF5sH/ho9AmDq4bjDENf3slUXOUFZmk0U8GbWzAFOiMp+LkU7v/F2w==" workbookSaltValue="MhCEfw+uhfokwF5EJqYsqw==" workbookSpinCount="100000" lockStructure="1"/>
  <bookViews>
    <workbookView xWindow="360" yWindow="20" windowWidth="29040" windowHeight="16440"/>
  </bookViews>
  <sheets>
    <sheet name="QV Profil E" sheetId="1" r:id="rId1"/>
  </sheets>
  <definedNames>
    <definedName name="_xlnm.Print_Area" localSheetId="0">'QV Profil E'!$B$1:$V$59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N21" i="1" l="1"/>
  <c r="O21" i="1"/>
  <c r="P21" i="1"/>
  <c r="Q21" i="1"/>
  <c r="R21" i="1"/>
  <c r="S21" i="1"/>
  <c r="N27" i="1"/>
  <c r="O27" i="1"/>
  <c r="P27" i="1"/>
  <c r="Q27" i="1"/>
  <c r="R27" i="1"/>
  <c r="S27" i="1"/>
  <c r="U29" i="1"/>
  <c r="N36" i="1"/>
  <c r="O36" i="1"/>
  <c r="P36" i="1"/>
  <c r="Q36" i="1"/>
  <c r="R36" i="1"/>
  <c r="S36" i="1"/>
  <c r="U38" i="1"/>
  <c r="N45" i="1"/>
  <c r="O45" i="1"/>
  <c r="P45" i="1"/>
  <c r="Q45" i="1"/>
  <c r="U47" i="1"/>
  <c r="N7" i="1"/>
  <c r="O7" i="1"/>
  <c r="P7" i="1"/>
  <c r="Q7" i="1"/>
  <c r="U9" i="1"/>
  <c r="V15" i="1"/>
  <c r="V16" i="1" s="1"/>
  <c r="D23" i="1"/>
  <c r="E23" i="1"/>
  <c r="F23" i="1"/>
  <c r="G23" i="1"/>
  <c r="H23" i="1"/>
  <c r="C23" i="1"/>
  <c r="O53" i="1"/>
  <c r="P53" i="1"/>
  <c r="Q53" i="1"/>
  <c r="R55" i="1"/>
  <c r="U53" i="1" l="1"/>
  <c r="V56" i="1" s="1"/>
  <c r="U36" i="1"/>
  <c r="V39" i="1" s="1"/>
  <c r="H24" i="1"/>
  <c r="G24" i="1"/>
  <c r="F24" i="1"/>
  <c r="V21" i="1"/>
  <c r="E24" i="1"/>
  <c r="D24" i="1"/>
  <c r="U45" i="1"/>
  <c r="V48" i="1" s="1"/>
  <c r="U27" i="1"/>
  <c r="V30" i="1" s="1"/>
  <c r="U7" i="1"/>
  <c r="V10" i="1" s="1"/>
  <c r="H41" i="1" l="1"/>
  <c r="I41" i="1" s="1"/>
  <c r="H43" i="1"/>
  <c r="I43" i="1" s="1"/>
  <c r="V59" i="1"/>
  <c r="H39" i="1" s="1"/>
  <c r="I39" i="1" s="1"/>
  <c r="E45" i="1" l="1"/>
</calcChain>
</file>

<file path=xl/sharedStrings.xml><?xml version="1.0" encoding="utf-8"?>
<sst xmlns="http://schemas.openxmlformats.org/spreadsheetml/2006/main" count="77" uniqueCount="57">
  <si>
    <t>Berechnung des schulischen Qualifikationsverfahrens</t>
  </si>
  <si>
    <t>Semesternoten</t>
  </si>
  <si>
    <t>Ø (1/10)</t>
  </si>
  <si>
    <t>Schriftliche Prüfung (Ende 2. Lehrjahr)</t>
  </si>
  <si>
    <t>Fachnote</t>
  </si>
  <si>
    <t>(1/2)</t>
  </si>
  <si>
    <t>(1/10)</t>
  </si>
  <si>
    <t>Schriftliche Prüfung (Ende 3.Lehrjahr)</t>
  </si>
  <si>
    <t>Deutsch (Standardsprache)</t>
  </si>
  <si>
    <t>Rundung</t>
  </si>
  <si>
    <t>Gesamtnote schulischer Teil</t>
  </si>
  <si>
    <t>Schriftliche und mündliche Prüfung (Ende 3. Lehrjahr)</t>
  </si>
  <si>
    <t>Information/Kommunikation/Administration 1</t>
  </si>
  <si>
    <t>IKA</t>
  </si>
  <si>
    <t>W&amp;G</t>
  </si>
  <si>
    <t>Deutsch</t>
  </si>
  <si>
    <t>Englisch</t>
  </si>
  <si>
    <t>VV1</t>
  </si>
  <si>
    <t>VV2</t>
  </si>
  <si>
    <t>VV3</t>
  </si>
  <si>
    <t>SA</t>
  </si>
  <si>
    <r>
      <t xml:space="preserve">Fachnote </t>
    </r>
    <r>
      <rPr>
        <sz val="7"/>
        <rFont val="Calibri"/>
        <family val="2"/>
      </rPr>
      <t>(Durchschnitt von Pos. 6.1 und 6.2)</t>
    </r>
  </si>
  <si>
    <t>V&amp;V</t>
  </si>
  <si>
    <t>Vertiefen&amp;Vernetzen</t>
  </si>
  <si>
    <t>Selbständige Arbeit</t>
  </si>
  <si>
    <t>Das schulische QV gilt als bestanden, wenn</t>
  </si>
  <si>
    <t>• höchstens zwei Fachnoten ungenügend sind</t>
  </si>
  <si>
    <t>und</t>
  </si>
  <si>
    <t>Ø (1/2)</t>
  </si>
  <si>
    <t>Englisch (Fremdsprache)</t>
  </si>
  <si>
    <t>Wirtschaft und Gesellschaft 1</t>
  </si>
  <si>
    <t>Wirtschaft und Gesellschaft 2</t>
  </si>
  <si>
    <t>• die Summe der gewichteten negativen Fachnoten nicht mehr als 2.0 beträgt</t>
  </si>
  <si>
    <t>E</t>
  </si>
  <si>
    <t>Französisch</t>
  </si>
  <si>
    <t>Französisch (Fremdsprache)</t>
  </si>
  <si>
    <r>
      <t xml:space="preserve">Fachnote </t>
    </r>
    <r>
      <rPr>
        <sz val="7"/>
        <rFont val="Calibri"/>
        <family val="2"/>
      </rPr>
      <t>(Durchschnitt von 7.1 und 7.2)</t>
    </r>
  </si>
  <si>
    <r>
      <t xml:space="preserve">Fachnote </t>
    </r>
    <r>
      <rPr>
        <sz val="7"/>
        <rFont val="Calibri"/>
        <family val="2"/>
      </rPr>
      <t>(Durchschnitt von 5.1 und 5.2)</t>
    </r>
  </si>
  <si>
    <t>Schriftliche und mündliche Prüfung (Ende 2. Lehrjahr)</t>
  </si>
  <si>
    <r>
      <t xml:space="preserve">Fachnote </t>
    </r>
    <r>
      <rPr>
        <sz val="7"/>
        <rFont val="Calibri"/>
        <family val="2"/>
      </rPr>
      <t>(Durchschnitt von 4.1 und 4.2)</t>
    </r>
  </si>
  <si>
    <r>
      <t xml:space="preserve">Fachnote </t>
    </r>
    <r>
      <rPr>
        <sz val="7"/>
        <rFont val="Calibri"/>
        <family val="2"/>
      </rPr>
      <t>(Durchschnitt von 1.1 und 1.2)</t>
    </r>
  </si>
  <si>
    <t>Projektarbeiten</t>
  </si>
  <si>
    <t>• Für Vertiefen&amp;Vernetzen erfassen Sie in den ersten drei Spalten die erarbeiteten Noten.</t>
  </si>
  <si>
    <t>QV-Rechner für Lernende</t>
  </si>
  <si>
    <t>mit Ausbildungsbeginn Sommer 2012 und später</t>
  </si>
  <si>
    <t>• Tragen Sie die Erfahrungsnoten pro Semester in die unten stehende Tabelle ein. Diese werden in</t>
  </si>
  <si>
    <t>Vorgehen</t>
  </si>
  <si>
    <t>die rechte Tabelle automatisch übertragen. Eine Neuberechnung wird ausgelöst.</t>
  </si>
  <si>
    <t>• der Durchschnitt aller gewichteten Fachnoten mind. 4,0 beträgt</t>
  </si>
  <si>
    <t>zählt doppelt (nur für neg. Notenabweichung und Durchschnitt)</t>
  </si>
  <si>
    <t>Ø</t>
  </si>
  <si>
    <t>Entwicklung</t>
  </si>
  <si>
    <t>• Erfassen Sie in den grün hinterlegten Feldern die QV-Noten.</t>
  </si>
  <si>
    <t xml:space="preserve">                                   Berufs- und Weiterbildungszentrum Uri</t>
  </si>
  <si>
    <t>V November 2016</t>
  </si>
  <si>
    <t>Rechtlicher Hinweis:</t>
  </si>
  <si>
    <t>Merkblatt ohne Gewähr – im Zweifelsfall gelten die entsprechenden gesetzlichen Grundlagen (Bildungsverordnung 26. September 2011 (Stand am 1. Mai 2017)). Das Ergebnis dieser Notenberechnung ist rechtlich nicht bindend. Es besteht die Möglichkeit von Fehlern. Im Zweifelsfall gilt der amtlich ausgestellte Notenausweis.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</si>
</sst>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quot;schulisches QV bestanden&quot;;&quot;schulisches QV nicht bestanden&quot;;"/>
    <numFmt numFmtId="167" formatCode="mmmm\ yyyy"/>
    <numFmt numFmtId="168" formatCode="0;\-0;"/>
  </numFmts>
  <fonts count="22" x14ac:knownFonts="1">
    <font>
      <sz val="10"/>
      <name val="Arial"/>
    </font>
    <font>
      <sz val="8"/>
      <name val="Arial"/>
      <family val="2"/>
    </font>
    <font>
      <sz val="7"/>
      <name val="Calibri"/>
      <family val="2"/>
    </font>
    <font>
      <b/>
      <sz val="10"/>
      <name val="Calibri"/>
      <family val="2"/>
    </font>
    <font>
      <b/>
      <sz val="14"/>
      <name val="Calibri"/>
      <family val="2"/>
      <scheme val="minor"/>
    </font>
    <font>
      <sz val="10"/>
      <name val="Calibri"/>
      <family val="2"/>
      <scheme val="minor"/>
    </font>
    <font>
      <b/>
      <sz val="10"/>
      <name val="Calibri"/>
      <family val="2"/>
      <scheme val="minor"/>
    </font>
    <font>
      <sz val="7"/>
      <name val="Calibri"/>
      <family val="2"/>
      <scheme val="minor"/>
    </font>
    <font>
      <sz val="10"/>
      <color theme="9" tint="-0.249977111117893"/>
      <name val="Calibri"/>
      <family val="2"/>
      <scheme val="minor"/>
    </font>
    <font>
      <sz val="10"/>
      <color theme="0"/>
      <name val="Calibri"/>
      <family val="2"/>
      <scheme val="minor"/>
    </font>
    <font>
      <sz val="10"/>
      <color theme="4" tint="-0.249977111117893"/>
      <name val="Calibri"/>
      <family val="2"/>
      <scheme val="minor"/>
    </font>
    <font>
      <b/>
      <sz val="10"/>
      <color theme="9" tint="-0.249977111117893"/>
      <name val="Calibri"/>
      <family val="2"/>
      <scheme val="minor"/>
    </font>
    <font>
      <b/>
      <sz val="10"/>
      <color theme="4" tint="-0.249977111117893"/>
      <name val="Calibri"/>
      <family val="2"/>
      <scheme val="minor"/>
    </font>
    <font>
      <b/>
      <sz val="7"/>
      <name val="Calibri"/>
      <family val="2"/>
      <scheme val="minor"/>
    </font>
    <font>
      <b/>
      <sz val="16"/>
      <name val="Calibri"/>
      <family val="2"/>
      <scheme val="minor"/>
    </font>
    <font>
      <b/>
      <sz val="10"/>
      <color theme="0"/>
      <name val="Calibri"/>
      <family val="2"/>
      <scheme val="minor"/>
    </font>
    <font>
      <sz val="10"/>
      <color rgb="FFFF0000"/>
      <name val="Calibri"/>
      <family val="2"/>
      <scheme val="minor"/>
    </font>
    <font>
      <b/>
      <sz val="28"/>
      <name val="Calibri"/>
      <family val="2"/>
      <scheme val="minor"/>
    </font>
    <font>
      <b/>
      <sz val="11"/>
      <name val="Calibri"/>
      <family val="2"/>
      <scheme val="minor"/>
    </font>
    <font>
      <u/>
      <sz val="10"/>
      <color theme="10"/>
      <name val="Arial"/>
      <family val="2"/>
    </font>
    <font>
      <u/>
      <sz val="10"/>
      <color theme="11"/>
      <name val="Arial"/>
      <family val="2"/>
    </font>
    <font>
      <b/>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rgb="FFFFFF00"/>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theme="0"/>
      </right>
      <top/>
      <bottom/>
      <diagonal/>
    </border>
    <border>
      <left style="thin">
        <color theme="0"/>
      </left>
      <right style="thin">
        <color theme="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ck">
        <color theme="3" tint="0.79998168889431442"/>
      </left>
      <right/>
      <top style="thick">
        <color theme="3" tint="0.79998168889431442"/>
      </top>
      <bottom/>
      <diagonal/>
    </border>
    <border>
      <left/>
      <right/>
      <top style="thick">
        <color theme="3" tint="0.79998168889431442"/>
      </top>
      <bottom/>
      <diagonal/>
    </border>
    <border>
      <left/>
      <right style="thick">
        <color theme="3" tint="0.79998168889431442"/>
      </right>
      <top style="thick">
        <color theme="3" tint="0.79998168889431442"/>
      </top>
      <bottom/>
      <diagonal/>
    </border>
    <border>
      <left style="thick">
        <color theme="3" tint="0.79998168889431442"/>
      </left>
      <right/>
      <top/>
      <bottom/>
      <diagonal/>
    </border>
    <border>
      <left/>
      <right style="thick">
        <color theme="3" tint="0.79998168889431442"/>
      </right>
      <top/>
      <bottom/>
      <diagonal/>
    </border>
    <border>
      <left/>
      <right style="thick">
        <color theme="3" tint="0.79998168889431442"/>
      </right>
      <top/>
      <bottom style="thin">
        <color auto="1"/>
      </bottom>
      <diagonal/>
    </border>
    <border>
      <left style="thick">
        <color theme="3" tint="0.79998168889431442"/>
      </left>
      <right/>
      <top/>
      <bottom style="thick">
        <color theme="3" tint="0.79998168889431442"/>
      </bottom>
      <diagonal/>
    </border>
    <border>
      <left/>
      <right/>
      <top/>
      <bottom style="thick">
        <color theme="3" tint="0.79998168889431442"/>
      </bottom>
      <diagonal/>
    </border>
    <border>
      <left/>
      <right/>
      <top/>
      <bottom style="thin">
        <color theme="0"/>
      </bottom>
      <diagonal/>
    </border>
    <border>
      <left/>
      <right/>
      <top style="thin">
        <color theme="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ck">
        <color theme="3" tint="0.79998168889431442"/>
      </right>
      <top/>
      <bottom style="thick">
        <color theme="3" tint="0.79998168889431442"/>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s>
  <cellStyleXfs count="11">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85">
    <xf numFmtId="0" fontId="0" fillId="0" borderId="0" xfId="0"/>
    <xf numFmtId="0" fontId="4" fillId="0" borderId="0" xfId="0" applyFont="1" applyProtection="1">
      <protection hidden="1"/>
    </xf>
    <xf numFmtId="0" fontId="5" fillId="0" borderId="0" xfId="0" applyFont="1" applyProtection="1">
      <protection hidden="1"/>
    </xf>
    <xf numFmtId="0" fontId="5" fillId="0" borderId="1" xfId="0" applyFont="1" applyBorder="1" applyProtection="1">
      <protection hidden="1"/>
    </xf>
    <xf numFmtId="0" fontId="5" fillId="0" borderId="1" xfId="0" applyFont="1" applyBorder="1" applyAlignment="1" applyProtection="1">
      <alignment horizontal="center"/>
      <protection hidden="1"/>
    </xf>
    <xf numFmtId="0" fontId="6" fillId="0" borderId="0" xfId="0" applyFont="1" applyAlignment="1" applyProtection="1">
      <alignment horizontal="left"/>
      <protection hidden="1"/>
    </xf>
    <xf numFmtId="0" fontId="6" fillId="0" borderId="0" xfId="0" applyFont="1" applyProtection="1">
      <protection hidden="1"/>
    </xf>
    <xf numFmtId="0" fontId="7" fillId="0" borderId="0" xfId="0" applyFont="1" applyProtection="1">
      <protection hidden="1"/>
    </xf>
    <xf numFmtId="0" fontId="5" fillId="0" borderId="0" xfId="0" applyFont="1" applyAlignment="1" applyProtection="1">
      <alignment horizontal="left"/>
      <protection hidden="1"/>
    </xf>
    <xf numFmtId="0" fontId="7" fillId="0" borderId="0" xfId="0" applyFont="1" applyAlignment="1" applyProtection="1">
      <alignment horizontal="center"/>
      <protection hidden="1"/>
    </xf>
    <xf numFmtId="0" fontId="5" fillId="0" borderId="0" xfId="0" applyFont="1" applyAlignment="1" applyProtection="1">
      <alignment horizontal="center"/>
      <protection hidden="1"/>
    </xf>
    <xf numFmtId="0" fontId="7" fillId="0" borderId="0" xfId="0" applyFont="1" applyFill="1" applyAlignment="1" applyProtection="1">
      <alignment horizontal="center"/>
      <protection hidden="1"/>
    </xf>
    <xf numFmtId="0" fontId="8" fillId="0" borderId="2" xfId="0" applyFont="1" applyBorder="1" applyProtection="1">
      <protection hidden="1"/>
    </xf>
    <xf numFmtId="164" fontId="5" fillId="0" borderId="2" xfId="0" applyNumberFormat="1" applyFont="1" applyBorder="1" applyAlignment="1" applyProtection="1">
      <alignment horizontal="center"/>
      <protection locked="0" hidden="1"/>
    </xf>
    <xf numFmtId="164" fontId="5" fillId="2" borderId="2" xfId="0" applyNumberFormat="1" applyFont="1" applyFill="1" applyBorder="1" applyAlignment="1" applyProtection="1">
      <alignment horizontal="center"/>
      <protection hidden="1"/>
    </xf>
    <xf numFmtId="165" fontId="9" fillId="3" borderId="10" xfId="0" applyNumberFormat="1" applyFont="1" applyFill="1" applyBorder="1" applyAlignment="1" applyProtection="1">
      <alignment horizontal="center"/>
      <protection hidden="1"/>
    </xf>
    <xf numFmtId="165" fontId="9" fillId="3" borderId="11" xfId="0" applyNumberFormat="1" applyFont="1" applyFill="1" applyBorder="1" applyAlignment="1" applyProtection="1">
      <alignment horizontal="center"/>
      <protection hidden="1"/>
    </xf>
    <xf numFmtId="164" fontId="5" fillId="0" borderId="0" xfId="0" applyNumberFormat="1" applyFont="1" applyFill="1" applyAlignment="1" applyProtection="1">
      <alignment horizontal="center"/>
      <protection hidden="1"/>
    </xf>
    <xf numFmtId="0" fontId="10" fillId="0" borderId="2" xfId="0" applyFont="1" applyBorder="1" applyProtection="1">
      <protection hidden="1"/>
    </xf>
    <xf numFmtId="165" fontId="9" fillId="4" borderId="10" xfId="0" applyNumberFormat="1" applyFont="1" applyFill="1" applyBorder="1" applyAlignment="1" applyProtection="1">
      <alignment horizontal="center"/>
      <protection hidden="1"/>
    </xf>
    <xf numFmtId="165" fontId="9" fillId="4" borderId="11" xfId="0" applyNumberFormat="1" applyFont="1" applyFill="1" applyBorder="1" applyAlignment="1" applyProtection="1">
      <alignment horizontal="center"/>
      <protection hidden="1"/>
    </xf>
    <xf numFmtId="165" fontId="9" fillId="4" borderId="0" xfId="0" applyNumberFormat="1" applyFont="1" applyFill="1" applyAlignment="1" applyProtection="1">
      <alignment horizontal="center"/>
      <protection hidden="1"/>
    </xf>
    <xf numFmtId="0" fontId="6" fillId="0" borderId="3" xfId="0" applyFont="1" applyBorder="1" applyProtection="1">
      <protection hidden="1"/>
    </xf>
    <xf numFmtId="0" fontId="7" fillId="0" borderId="3" xfId="0" applyFont="1" applyBorder="1" applyAlignment="1" applyProtection="1">
      <alignment horizontal="center"/>
      <protection hidden="1"/>
    </xf>
    <xf numFmtId="0" fontId="5" fillId="0" borderId="0" xfId="0" applyFont="1" applyBorder="1" applyProtection="1">
      <protection hidden="1"/>
    </xf>
    <xf numFmtId="167" fontId="7" fillId="0" borderId="0" xfId="0" applyNumberFormat="1" applyFont="1" applyAlignment="1" applyProtection="1">
      <alignment horizontal="right"/>
      <protection hidden="1"/>
    </xf>
    <xf numFmtId="0" fontId="11" fillId="0" borderId="0" xfId="0" applyFont="1" applyFill="1" applyBorder="1" applyProtection="1">
      <protection hidden="1"/>
    </xf>
    <xf numFmtId="0" fontId="12" fillId="0" borderId="0" xfId="0" applyFont="1" applyFill="1" applyProtection="1">
      <protection hidden="1"/>
    </xf>
    <xf numFmtId="164" fontId="6" fillId="0" borderId="0" xfId="0" applyNumberFormat="1" applyFont="1" applyAlignment="1" applyProtection="1">
      <alignment horizontal="center"/>
      <protection hidden="1"/>
    </xf>
    <xf numFmtId="0" fontId="6" fillId="0" borderId="3" xfId="0" applyFont="1" applyBorder="1" applyAlignment="1" applyProtection="1">
      <alignment horizontal="center"/>
      <protection hidden="1"/>
    </xf>
    <xf numFmtId="0" fontId="4" fillId="0" borderId="1" xfId="0" applyFont="1" applyBorder="1" applyProtection="1">
      <protection hidden="1"/>
    </xf>
    <xf numFmtId="0" fontId="13" fillId="0" borderId="0" xfId="0" applyFont="1" applyAlignment="1" applyProtection="1">
      <alignment horizontal="center"/>
      <protection hidden="1"/>
    </xf>
    <xf numFmtId="164" fontId="6" fillId="0" borderId="0" xfId="0" applyNumberFormat="1" applyFont="1" applyFill="1" applyAlignment="1" applyProtection="1">
      <alignment horizontal="center"/>
      <protection hidden="1"/>
    </xf>
    <xf numFmtId="164" fontId="5" fillId="0" borderId="0" xfId="0" applyNumberFormat="1" applyFont="1" applyAlignment="1" applyProtection="1">
      <alignment horizontal="center"/>
      <protection hidden="1"/>
    </xf>
    <xf numFmtId="0" fontId="6" fillId="0" borderId="0" xfId="0" applyFont="1" applyAlignment="1" applyProtection="1">
      <alignment horizontal="center"/>
      <protection hidden="1"/>
    </xf>
    <xf numFmtId="0" fontId="14" fillId="0" borderId="0" xfId="0" applyFont="1" applyAlignment="1" applyProtection="1">
      <alignment vertical="top" wrapText="1"/>
      <protection hidden="1"/>
    </xf>
    <xf numFmtId="164" fontId="6" fillId="5" borderId="0" xfId="0" applyNumberFormat="1" applyFont="1" applyFill="1" applyAlignment="1" applyProtection="1">
      <alignment horizontal="center"/>
      <protection hidden="1"/>
    </xf>
    <xf numFmtId="164" fontId="6" fillId="5" borderId="3" xfId="0" applyNumberFormat="1" applyFont="1" applyFill="1" applyBorder="1" applyAlignment="1" applyProtection="1">
      <alignment horizontal="center"/>
      <protection hidden="1"/>
    </xf>
    <xf numFmtId="0" fontId="6" fillId="0" borderId="15" xfId="0" applyFont="1" applyBorder="1" applyProtection="1">
      <protection hidden="1"/>
    </xf>
    <xf numFmtId="0" fontId="5" fillId="0" borderId="16" xfId="0" applyFont="1" applyBorder="1" applyProtection="1">
      <protection hidden="1"/>
    </xf>
    <xf numFmtId="0" fontId="5" fillId="0" borderId="17" xfId="0" applyFont="1" applyBorder="1" applyProtection="1">
      <protection hidden="1"/>
    </xf>
    <xf numFmtId="0" fontId="6" fillId="0" borderId="18" xfId="0" applyFont="1" applyBorder="1" applyProtection="1">
      <protection hidden="1"/>
    </xf>
    <xf numFmtId="0" fontId="5" fillId="0" borderId="18" xfId="0" applyFont="1" applyBorder="1" applyProtection="1">
      <protection hidden="1"/>
    </xf>
    <xf numFmtId="0" fontId="5" fillId="0" borderId="19" xfId="0" applyFont="1" applyBorder="1" applyProtection="1">
      <protection hidden="1"/>
    </xf>
    <xf numFmtId="0" fontId="5" fillId="0" borderId="21" xfId="0" applyFont="1" applyBorder="1" applyProtection="1">
      <protection hidden="1"/>
    </xf>
    <xf numFmtId="0" fontId="5" fillId="0" borderId="22" xfId="0" applyFont="1" applyBorder="1" applyProtection="1">
      <protection hidden="1"/>
    </xf>
    <xf numFmtId="0" fontId="15" fillId="6" borderId="0" xfId="0" applyFont="1" applyFill="1" applyProtection="1">
      <protection hidden="1"/>
    </xf>
    <xf numFmtId="0" fontId="5" fillId="6" borderId="0" xfId="0" applyFont="1" applyFill="1" applyProtection="1">
      <protection hidden="1"/>
    </xf>
    <xf numFmtId="164" fontId="9" fillId="6" borderId="2" xfId="0" applyNumberFormat="1" applyFont="1" applyFill="1" applyBorder="1" applyAlignment="1" applyProtection="1">
      <alignment horizontal="center"/>
      <protection locked="0" hidden="1"/>
    </xf>
    <xf numFmtId="164" fontId="9" fillId="6" borderId="0" xfId="0" applyNumberFormat="1" applyFont="1" applyFill="1" applyAlignment="1" applyProtection="1">
      <alignment horizontal="center"/>
      <protection hidden="1"/>
    </xf>
    <xf numFmtId="164" fontId="15" fillId="6" borderId="23" xfId="0" applyNumberFormat="1" applyFont="1" applyFill="1" applyBorder="1" applyAlignment="1" applyProtection="1">
      <alignment horizontal="center"/>
      <protection hidden="1"/>
    </xf>
    <xf numFmtId="164" fontId="15" fillId="6" borderId="24" xfId="0" applyNumberFormat="1" applyFont="1" applyFill="1" applyBorder="1" applyAlignment="1" applyProtection="1">
      <alignment horizontal="center"/>
      <protection hidden="1"/>
    </xf>
    <xf numFmtId="0" fontId="16" fillId="0" borderId="0" xfId="0" applyFont="1" applyProtection="1">
      <protection hidden="1"/>
    </xf>
    <xf numFmtId="0" fontId="3" fillId="0" borderId="4" xfId="0" applyFont="1" applyBorder="1" applyAlignment="1" applyProtection="1">
      <alignment horizontal="right"/>
      <protection hidden="1"/>
    </xf>
    <xf numFmtId="165" fontId="6" fillId="0" borderId="5" xfId="0" applyNumberFormat="1" applyFont="1" applyBorder="1" applyAlignment="1" applyProtection="1">
      <alignment horizontal="center"/>
      <protection hidden="1"/>
    </xf>
    <xf numFmtId="0" fontId="6" fillId="0" borderId="6" xfId="0" applyFont="1" applyBorder="1" applyProtection="1">
      <protection hidden="1"/>
    </xf>
    <xf numFmtId="0" fontId="10" fillId="0" borderId="31" xfId="0" applyFont="1" applyBorder="1" applyProtection="1">
      <protection hidden="1"/>
    </xf>
    <xf numFmtId="164" fontId="5" fillId="2" borderId="31" xfId="0" applyNumberFormat="1" applyFont="1" applyFill="1" applyBorder="1" applyAlignment="1" applyProtection="1">
      <alignment horizontal="center"/>
      <protection hidden="1"/>
    </xf>
    <xf numFmtId="164" fontId="5" fillId="0" borderId="31" xfId="0" applyNumberFormat="1" applyFont="1" applyBorder="1" applyAlignment="1" applyProtection="1">
      <alignment horizontal="center"/>
      <protection locked="0" hidden="1"/>
    </xf>
    <xf numFmtId="0" fontId="6" fillId="0" borderId="0" xfId="0" applyNumberFormat="1" applyFont="1" applyBorder="1" applyAlignment="1" applyProtection="1">
      <alignment horizontal="center"/>
      <protection hidden="1"/>
    </xf>
    <xf numFmtId="0" fontId="6" fillId="0" borderId="33" xfId="0" applyFont="1" applyBorder="1" applyAlignment="1" applyProtection="1">
      <alignment horizontal="center"/>
      <protection hidden="1"/>
    </xf>
    <xf numFmtId="0" fontId="5" fillId="0" borderId="9" xfId="0" applyFont="1" applyBorder="1" applyProtection="1">
      <protection hidden="1"/>
    </xf>
    <xf numFmtId="0" fontId="5" fillId="0" borderId="8" xfId="0" applyFont="1" applyBorder="1" applyProtection="1">
      <protection hidden="1"/>
    </xf>
    <xf numFmtId="0" fontId="5" fillId="0" borderId="19" xfId="0" applyNumberFormat="1" applyFont="1" applyBorder="1" applyAlignment="1" applyProtection="1">
      <alignment horizontal="center"/>
      <protection hidden="1"/>
    </xf>
    <xf numFmtId="0" fontId="5" fillId="0" borderId="20" xfId="0" applyNumberFormat="1" applyFont="1" applyBorder="1" applyAlignment="1" applyProtection="1">
      <alignment horizontal="center"/>
      <protection hidden="1"/>
    </xf>
    <xf numFmtId="168" fontId="5" fillId="0" borderId="0" xfId="0" applyNumberFormat="1" applyFont="1" applyBorder="1" applyAlignment="1" applyProtection="1">
      <alignment horizontal="right"/>
      <protection hidden="1"/>
    </xf>
    <xf numFmtId="168" fontId="5" fillId="0" borderId="0" xfId="0" applyNumberFormat="1" applyFont="1" applyBorder="1" applyProtection="1">
      <protection hidden="1"/>
    </xf>
    <xf numFmtId="165" fontId="5" fillId="0" borderId="0" xfId="0" applyNumberFormat="1" applyFont="1" applyBorder="1" applyAlignment="1" applyProtection="1">
      <alignment horizontal="right"/>
      <protection hidden="1"/>
    </xf>
    <xf numFmtId="0" fontId="5" fillId="7" borderId="13" xfId="0" applyFont="1" applyFill="1" applyBorder="1" applyProtection="1">
      <protection hidden="1"/>
    </xf>
    <xf numFmtId="0" fontId="5" fillId="7" borderId="14" xfId="0" applyFont="1" applyFill="1" applyBorder="1" applyProtection="1">
      <protection hidden="1"/>
    </xf>
    <xf numFmtId="0" fontId="21" fillId="7" borderId="12" xfId="0" applyFont="1" applyFill="1" applyBorder="1" applyProtection="1">
      <protection hidden="1"/>
    </xf>
    <xf numFmtId="0" fontId="17" fillId="0" borderId="0" xfId="0" applyFont="1" applyAlignment="1" applyProtection="1">
      <alignment horizontal="right" vertical="center"/>
      <protection hidden="1"/>
    </xf>
    <xf numFmtId="0" fontId="17" fillId="0" borderId="1" xfId="0" applyFont="1" applyBorder="1" applyAlignment="1" applyProtection="1">
      <alignment horizontal="right" vertical="center"/>
      <protection hidden="1"/>
    </xf>
    <xf numFmtId="0" fontId="6" fillId="7" borderId="25" xfId="0" applyFont="1" applyFill="1" applyBorder="1" applyAlignment="1" applyProtection="1">
      <alignment horizontal="left" vertical="top" wrapText="1"/>
      <protection hidden="1"/>
    </xf>
    <xf numFmtId="0" fontId="6" fillId="7" borderId="0" xfId="0" applyFont="1" applyFill="1" applyBorder="1" applyAlignment="1" applyProtection="1">
      <alignment horizontal="left" vertical="top" wrapText="1"/>
      <protection hidden="1"/>
    </xf>
    <xf numFmtId="0" fontId="6" fillId="7" borderId="26" xfId="0" applyFont="1" applyFill="1" applyBorder="1" applyAlignment="1" applyProtection="1">
      <alignment horizontal="left" vertical="top" wrapText="1"/>
      <protection hidden="1"/>
    </xf>
    <xf numFmtId="0" fontId="6" fillId="7" borderId="27" xfId="0" applyFont="1" applyFill="1" applyBorder="1" applyAlignment="1" applyProtection="1">
      <alignment horizontal="left" vertical="top" wrapText="1"/>
      <protection hidden="1"/>
    </xf>
    <xf numFmtId="0" fontId="6" fillId="7" borderId="28" xfId="0" applyFont="1" applyFill="1" applyBorder="1" applyAlignment="1" applyProtection="1">
      <alignment horizontal="left" vertical="top" wrapText="1"/>
      <protection hidden="1"/>
    </xf>
    <xf numFmtId="0" fontId="6" fillId="7" borderId="29" xfId="0" applyFont="1" applyFill="1" applyBorder="1" applyAlignment="1" applyProtection="1">
      <alignment horizontal="left" vertical="top" wrapText="1"/>
      <protection hidden="1"/>
    </xf>
    <xf numFmtId="166" fontId="18" fillId="0" borderId="22" xfId="0" applyNumberFormat="1" applyFont="1" applyBorder="1" applyAlignment="1" applyProtection="1">
      <alignment horizontal="right"/>
      <protection hidden="1"/>
    </xf>
    <xf numFmtId="166" fontId="18" fillId="0" borderId="30" xfId="0" applyNumberFormat="1" applyFont="1" applyBorder="1" applyAlignment="1" applyProtection="1">
      <alignment horizontal="right"/>
      <protection hidden="1"/>
    </xf>
    <xf numFmtId="0" fontId="14" fillId="0" borderId="0" xfId="0" applyNumberFormat="1" applyFont="1" applyBorder="1" applyAlignment="1" applyProtection="1">
      <alignment horizontal="center" vertical="center"/>
      <protection hidden="1"/>
    </xf>
    <xf numFmtId="0" fontId="14" fillId="0" borderId="9" xfId="0" applyNumberFormat="1" applyFont="1" applyBorder="1" applyAlignment="1" applyProtection="1">
      <alignment horizontal="center" vertical="center"/>
      <protection hidden="1"/>
    </xf>
    <xf numFmtId="0" fontId="6" fillId="0" borderId="32" xfId="0" applyFont="1" applyBorder="1" applyAlignment="1" applyProtection="1">
      <alignment horizontal="right" vertical="center"/>
      <protection hidden="1"/>
    </xf>
    <xf numFmtId="0" fontId="6" fillId="0" borderId="7" xfId="0" applyFont="1" applyBorder="1" applyAlignment="1" applyProtection="1">
      <alignment horizontal="right" vertical="center"/>
      <protection hidden="1"/>
    </xf>
  </cellXfs>
  <cellStyles count="1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Link" xfId="1" builtinId="8" hidden="1"/>
    <cellStyle name="Link" xfId="3" builtinId="8" hidden="1"/>
    <cellStyle name="Link" xfId="5" builtinId="8" hidden="1"/>
    <cellStyle name="Link" xfId="7" builtinId="8" hidden="1"/>
    <cellStyle name="Link" xfId="9" builtinId="8" hidden="1"/>
    <cellStyle name="Standard" xfId="0" builtinId="0"/>
  </cellStyles>
  <dxfs count="7">
    <dxf>
      <font>
        <color theme="0"/>
      </font>
      <fill>
        <patternFill>
          <bgColor rgb="FFFF0000"/>
        </patternFill>
      </fill>
    </dxf>
    <dxf>
      <fill>
        <patternFill patternType="none">
          <bgColor indexed="65"/>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auto="1"/>
      </font>
      <fill>
        <patternFill patternType="solid">
          <fgColor indexed="64"/>
          <bgColor theme="6" tint="0.39997558519241921"/>
        </patternFill>
      </fill>
    </dxf>
    <dxf>
      <font>
        <color theme="0"/>
      </font>
      <fill>
        <patternFill patternType="solid">
          <fgColor indexed="64"/>
          <bgColor theme="9" tint="-0.249977111117893"/>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210038</xdr:colOff>
      <xdr:row>0</xdr:row>
      <xdr:rowOff>0</xdr:rowOff>
    </xdr:from>
    <xdr:to>
      <xdr:col>1</xdr:col>
      <xdr:colOff>1339938</xdr:colOff>
      <xdr:row>0</xdr:row>
      <xdr:rowOff>439615</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038" y="0"/>
          <a:ext cx="1339938" cy="439615"/>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9"/>
  <sheetViews>
    <sheetView showGridLines="0" tabSelected="1" zoomScale="130" zoomScaleNormal="130" zoomScalePageLayoutView="130" workbookViewId="0">
      <selection activeCell="B6" sqref="B6"/>
    </sheetView>
  </sheetViews>
  <sheetFormatPr baseColWidth="10" defaultColWidth="11.453125" defaultRowHeight="13" x14ac:dyDescent="0.3"/>
  <cols>
    <col min="1" max="1" width="3" style="2" customWidth="1"/>
    <col min="2" max="2" width="30.81640625" style="2" customWidth="1"/>
    <col min="3" max="9" width="6.7265625" style="2" customWidth="1"/>
    <col min="10" max="10" width="20.453125" style="2" customWidth="1"/>
    <col min="11" max="11" width="3.1796875" style="2" customWidth="1"/>
    <col min="12" max="12" width="5.453125" style="2" customWidth="1"/>
    <col min="13" max="13" width="10.1796875" style="2" customWidth="1"/>
    <col min="14" max="19" width="5.7265625" style="2" customWidth="1"/>
    <col min="20" max="20" width="6.26953125" style="2" bestFit="1" customWidth="1"/>
    <col min="21" max="21" width="9" style="2" customWidth="1"/>
    <col min="22" max="22" width="11.26953125" style="2" customWidth="1"/>
    <col min="23" max="16384" width="11.453125" style="2"/>
  </cols>
  <sheetData>
    <row r="1" spans="2:22" ht="36.75" customHeight="1" x14ac:dyDescent="0.45">
      <c r="B1" s="1" t="s">
        <v>53</v>
      </c>
      <c r="K1" s="1" t="s">
        <v>43</v>
      </c>
      <c r="V1" s="71" t="s">
        <v>33</v>
      </c>
    </row>
    <row r="2" spans="2:22" ht="18.5" x14ac:dyDescent="0.45">
      <c r="B2" s="30" t="s">
        <v>0</v>
      </c>
      <c r="C2" s="4"/>
      <c r="D2" s="4"/>
      <c r="E2" s="4"/>
      <c r="F2" s="4"/>
      <c r="G2" s="4"/>
      <c r="H2" s="4"/>
      <c r="I2" s="4"/>
      <c r="K2" s="30" t="s">
        <v>44</v>
      </c>
      <c r="L2" s="3"/>
      <c r="M2" s="3"/>
      <c r="N2" s="3"/>
      <c r="O2" s="3"/>
      <c r="P2" s="3"/>
      <c r="Q2" s="3"/>
      <c r="R2" s="3"/>
      <c r="S2" s="3"/>
      <c r="T2" s="3"/>
      <c r="U2" s="3"/>
      <c r="V2" s="72"/>
    </row>
    <row r="4" spans="2:22" ht="12.75" customHeight="1" x14ac:dyDescent="0.3">
      <c r="B4" s="35"/>
      <c r="C4" s="35"/>
      <c r="D4" s="35"/>
      <c r="E4" s="35"/>
      <c r="F4" s="35"/>
      <c r="G4" s="35"/>
      <c r="H4" s="35"/>
      <c r="I4" s="35"/>
      <c r="K4" s="5">
        <v>1</v>
      </c>
      <c r="L4" s="6" t="s">
        <v>12</v>
      </c>
      <c r="T4" s="7" t="s">
        <v>9</v>
      </c>
      <c r="U4" s="9"/>
      <c r="V4" s="31" t="s">
        <v>4</v>
      </c>
    </row>
    <row r="5" spans="2:22" ht="12.75" customHeight="1" x14ac:dyDescent="0.3">
      <c r="B5" s="35"/>
      <c r="C5" s="35"/>
      <c r="D5" s="35"/>
      <c r="E5" s="35"/>
      <c r="F5" s="35"/>
      <c r="G5" s="35"/>
      <c r="H5" s="35"/>
      <c r="I5" s="35"/>
      <c r="K5" s="8"/>
      <c r="U5" s="10"/>
      <c r="V5" s="10"/>
    </row>
    <row r="6" spans="2:22" ht="12.75" customHeight="1" x14ac:dyDescent="0.3">
      <c r="C6" s="35"/>
      <c r="D6" s="35"/>
      <c r="E6" s="35"/>
      <c r="F6" s="35"/>
      <c r="G6" s="35"/>
      <c r="H6" s="35"/>
      <c r="I6" s="35"/>
      <c r="K6" s="8"/>
      <c r="L6" s="7">
        <v>1.1000000000000001</v>
      </c>
      <c r="M6" s="7" t="s">
        <v>1</v>
      </c>
      <c r="N6" s="9">
        <v>1</v>
      </c>
      <c r="O6" s="9">
        <v>2</v>
      </c>
      <c r="P6" s="9">
        <v>3</v>
      </c>
      <c r="Q6" s="9">
        <v>4</v>
      </c>
      <c r="R6" s="11"/>
      <c r="S6" s="11"/>
      <c r="U6" s="10"/>
      <c r="V6" s="10"/>
    </row>
    <row r="7" spans="2:22" ht="12.75" customHeight="1" x14ac:dyDescent="0.3">
      <c r="B7" s="6" t="s">
        <v>46</v>
      </c>
      <c r="C7" s="35"/>
      <c r="D7" s="35"/>
      <c r="E7" s="35"/>
      <c r="F7" s="35"/>
      <c r="G7" s="35"/>
      <c r="H7" s="35"/>
      <c r="I7" s="35"/>
      <c r="K7" s="8"/>
      <c r="N7" s="15" t="str">
        <f>IF(C16&gt;0,C16,"")</f>
        <v/>
      </c>
      <c r="O7" s="16" t="str">
        <f>IF(D16&gt;0,D16,"")</f>
        <v/>
      </c>
      <c r="P7" s="16" t="str">
        <f>IF(E16&gt;0,E16,"")</f>
        <v/>
      </c>
      <c r="Q7" s="16" t="str">
        <f>IF(F16&gt;0,F16,"")</f>
        <v/>
      </c>
      <c r="R7" s="17"/>
      <c r="S7" s="17"/>
      <c r="T7" s="9" t="s">
        <v>28</v>
      </c>
      <c r="U7" s="16" t="str">
        <f>IF(COUNT(N7:Q7)&gt;0,ROUND(AVERAGE(N7:Q7)*2,0)/2,"")</f>
        <v/>
      </c>
      <c r="V7" s="32"/>
    </row>
    <row r="8" spans="2:22" x14ac:dyDescent="0.3">
      <c r="K8" s="8"/>
      <c r="U8" s="10"/>
      <c r="V8" s="10"/>
    </row>
    <row r="9" spans="2:22" x14ac:dyDescent="0.3">
      <c r="B9" s="26" t="s">
        <v>45</v>
      </c>
      <c r="L9" s="7">
        <v>1.2</v>
      </c>
      <c r="M9" s="2" t="s">
        <v>3</v>
      </c>
      <c r="T9" s="9" t="s">
        <v>5</v>
      </c>
      <c r="U9" s="49" t="str">
        <f>IF(I16&lt;&gt;0,I16,"")</f>
        <v/>
      </c>
      <c r="V9" s="10"/>
    </row>
    <row r="10" spans="2:22" x14ac:dyDescent="0.3">
      <c r="B10" s="26" t="s">
        <v>47</v>
      </c>
      <c r="K10" s="5"/>
      <c r="L10" s="6"/>
      <c r="M10" s="2" t="s">
        <v>40</v>
      </c>
      <c r="T10" s="9" t="s">
        <v>2</v>
      </c>
      <c r="U10" s="33"/>
      <c r="V10" s="36" t="str">
        <f>IF(COUNT(U7,U9)&gt;0,ROUND(AVERAGE(U7,U9),1),"")</f>
        <v/>
      </c>
    </row>
    <row r="11" spans="2:22" x14ac:dyDescent="0.3">
      <c r="B11" s="27" t="s">
        <v>42</v>
      </c>
      <c r="K11" s="8"/>
      <c r="L11" s="7"/>
      <c r="U11" s="10"/>
      <c r="V11" s="34"/>
    </row>
    <row r="12" spans="2:22" x14ac:dyDescent="0.3">
      <c r="B12" s="46" t="s">
        <v>52</v>
      </c>
      <c r="C12" s="47"/>
      <c r="D12" s="47"/>
      <c r="E12" s="47"/>
      <c r="F12" s="47"/>
      <c r="G12" s="47"/>
      <c r="H12" s="47"/>
      <c r="I12" s="47"/>
      <c r="K12" s="5"/>
      <c r="L12" s="6"/>
      <c r="U12" s="10"/>
      <c r="V12" s="32"/>
    </row>
    <row r="13" spans="2:22" x14ac:dyDescent="0.3">
      <c r="K13" s="5">
        <v>2</v>
      </c>
      <c r="L13" s="6" t="s">
        <v>30</v>
      </c>
      <c r="T13" s="9"/>
      <c r="U13" s="10"/>
      <c r="V13" s="34"/>
    </row>
    <row r="14" spans="2:22" x14ac:dyDescent="0.3">
      <c r="K14" s="8"/>
      <c r="T14" s="9"/>
      <c r="U14" s="10"/>
      <c r="V14" s="34"/>
    </row>
    <row r="15" spans="2:22" x14ac:dyDescent="0.3">
      <c r="C15" s="10">
        <v>1</v>
      </c>
      <c r="D15" s="10">
        <v>2</v>
      </c>
      <c r="E15" s="10">
        <v>3</v>
      </c>
      <c r="F15" s="10">
        <v>4</v>
      </c>
      <c r="G15" s="10">
        <v>5</v>
      </c>
      <c r="H15" s="10">
        <v>6</v>
      </c>
      <c r="K15" s="8"/>
      <c r="M15" s="2" t="s">
        <v>7</v>
      </c>
      <c r="T15" s="9" t="s">
        <v>5</v>
      </c>
      <c r="U15" s="10"/>
      <c r="V15" s="50" t="str">
        <f>IF(I17&lt;&gt;0,I17,"")</f>
        <v/>
      </c>
    </row>
    <row r="16" spans="2:22" x14ac:dyDescent="0.3">
      <c r="B16" s="12" t="s">
        <v>13</v>
      </c>
      <c r="C16" s="13"/>
      <c r="D16" s="13"/>
      <c r="E16" s="13"/>
      <c r="F16" s="13"/>
      <c r="G16" s="14"/>
      <c r="H16" s="14"/>
      <c r="I16" s="48"/>
      <c r="K16" s="8"/>
      <c r="M16" s="52" t="s">
        <v>49</v>
      </c>
      <c r="T16" s="9"/>
      <c r="U16" s="10"/>
      <c r="V16" s="51" t="str">
        <f>V15</f>
        <v/>
      </c>
    </row>
    <row r="17" spans="2:22" x14ac:dyDescent="0.3">
      <c r="B17" s="12" t="s">
        <v>14</v>
      </c>
      <c r="C17" s="13"/>
      <c r="D17" s="13"/>
      <c r="E17" s="13"/>
      <c r="F17" s="13"/>
      <c r="G17" s="13"/>
      <c r="H17" s="13"/>
      <c r="I17" s="48"/>
      <c r="K17" s="8"/>
      <c r="T17" s="9"/>
      <c r="U17" s="10"/>
      <c r="V17" s="34"/>
    </row>
    <row r="18" spans="2:22" x14ac:dyDescent="0.3">
      <c r="B18" s="12" t="s">
        <v>15</v>
      </c>
      <c r="C18" s="13"/>
      <c r="D18" s="13"/>
      <c r="E18" s="13"/>
      <c r="F18" s="13"/>
      <c r="G18" s="13"/>
      <c r="H18" s="13"/>
      <c r="I18" s="48"/>
      <c r="K18" s="5">
        <v>3</v>
      </c>
      <c r="L18" s="6" t="s">
        <v>31</v>
      </c>
      <c r="T18" s="9"/>
      <c r="U18" s="10"/>
      <c r="V18" s="34"/>
    </row>
    <row r="19" spans="2:22" x14ac:dyDescent="0.3">
      <c r="B19" s="12" t="s">
        <v>34</v>
      </c>
      <c r="C19" s="13"/>
      <c r="D19" s="13"/>
      <c r="E19" s="13"/>
      <c r="F19" s="13"/>
      <c r="G19" s="13"/>
      <c r="H19" s="13"/>
      <c r="I19" s="48"/>
      <c r="K19" s="8"/>
      <c r="T19" s="9"/>
      <c r="U19" s="10"/>
      <c r="V19" s="34"/>
    </row>
    <row r="20" spans="2:22" x14ac:dyDescent="0.3">
      <c r="B20" s="12" t="s">
        <v>16</v>
      </c>
      <c r="C20" s="13"/>
      <c r="D20" s="13"/>
      <c r="E20" s="13"/>
      <c r="F20" s="13"/>
      <c r="G20" s="14"/>
      <c r="H20" s="14"/>
      <c r="I20" s="48"/>
      <c r="K20" s="8"/>
      <c r="M20" s="7" t="s">
        <v>1</v>
      </c>
      <c r="N20" s="9">
        <v>1</v>
      </c>
      <c r="O20" s="9">
        <v>2</v>
      </c>
      <c r="P20" s="9">
        <v>3</v>
      </c>
      <c r="Q20" s="9">
        <v>4</v>
      </c>
      <c r="R20" s="9">
        <v>5</v>
      </c>
      <c r="S20" s="9">
        <v>6</v>
      </c>
      <c r="T20" s="9"/>
      <c r="U20" s="10"/>
      <c r="V20" s="10"/>
    </row>
    <row r="21" spans="2:22" x14ac:dyDescent="0.3">
      <c r="B21" s="18" t="s">
        <v>23</v>
      </c>
      <c r="C21" s="13"/>
      <c r="D21" s="13"/>
      <c r="E21" s="13"/>
      <c r="F21" s="14"/>
      <c r="G21" s="14"/>
      <c r="H21" s="14"/>
      <c r="I21" s="14"/>
      <c r="K21" s="8"/>
      <c r="N21" s="15" t="str">
        <f t="shared" ref="N21:S21" si="0">IF(C17&gt;0,C17,"")</f>
        <v/>
      </c>
      <c r="O21" s="16" t="str">
        <f t="shared" si="0"/>
        <v/>
      </c>
      <c r="P21" s="16" t="str">
        <f t="shared" si="0"/>
        <v/>
      </c>
      <c r="Q21" s="16" t="str">
        <f t="shared" si="0"/>
        <v/>
      </c>
      <c r="R21" s="16" t="str">
        <f t="shared" si="0"/>
        <v/>
      </c>
      <c r="S21" s="16" t="str">
        <f t="shared" si="0"/>
        <v/>
      </c>
      <c r="T21" s="9" t="s">
        <v>28</v>
      </c>
      <c r="U21" s="33"/>
      <c r="V21" s="16" t="str">
        <f>IF(COUNT(N21:S21)&gt;0,ROUND(AVERAGE(N21:S21)*2,0)/2,"")</f>
        <v/>
      </c>
    </row>
    <row r="22" spans="2:22" ht="13.5" thickBot="1" x14ac:dyDescent="0.35">
      <c r="B22" s="56" t="s">
        <v>24</v>
      </c>
      <c r="C22" s="57"/>
      <c r="D22" s="57"/>
      <c r="E22" s="57"/>
      <c r="F22" s="57"/>
      <c r="G22" s="58"/>
      <c r="H22" s="57"/>
      <c r="I22" s="57"/>
      <c r="K22" s="8"/>
      <c r="T22" s="9"/>
      <c r="U22" s="33"/>
      <c r="V22" s="28"/>
    </row>
    <row r="23" spans="2:22" x14ac:dyDescent="0.3">
      <c r="B23" s="53" t="s">
        <v>50</v>
      </c>
      <c r="C23" s="54">
        <f>IF(COUNT(C16:C20)&gt;0,AVERAGE(C16,C17,C17,C18,C19,C20),0)</f>
        <v>0</v>
      </c>
      <c r="D23" s="54">
        <f>IF(COUNT(D16:D20)&gt;0,AVERAGE(D16,D17,D17,D18,D19,D20),0)</f>
        <v>0</v>
      </c>
      <c r="E23" s="54">
        <f>IF(COUNT(E16:E20)&gt;0,AVERAGE(E16,E17,E17,E18,E19,E20),0)</f>
        <v>0</v>
      </c>
      <c r="F23" s="54">
        <f>IF(COUNT(F16:F20)&gt;0,AVERAGE(F16,F17,F17,F18,F19,F20),0)</f>
        <v>0</v>
      </c>
      <c r="G23" s="54">
        <f>IF(COUNT(G16:G20)&gt;0,AVERAGE(G17,G17,G18,G19),0)</f>
        <v>0</v>
      </c>
      <c r="H23" s="54">
        <f>IF(COUNT(H16:H20)&gt;0,AVERAGE(H17,H17,H18,H19),0)</f>
        <v>0</v>
      </c>
      <c r="I23" s="55"/>
      <c r="K23" s="8"/>
      <c r="T23" s="9"/>
      <c r="U23" s="10"/>
      <c r="V23" s="34"/>
    </row>
    <row r="24" spans="2:22" ht="12.75" customHeight="1" x14ac:dyDescent="0.3">
      <c r="B24" s="83" t="s">
        <v>51</v>
      </c>
      <c r="C24" s="59"/>
      <c r="D24" s="81">
        <f>IF(D23&gt;0,IF(D23&gt;C23,1,IF(D23=C23,2,3)),-1)</f>
        <v>-1</v>
      </c>
      <c r="E24" s="81">
        <f>IF(E23&gt;0,IF(E23&gt;D23,1,IF(E23=D23,2,3)),-1)</f>
        <v>-1</v>
      </c>
      <c r="F24" s="81">
        <f>IF(F23&gt;0,IF(F23&gt;E23,1,IF(F23=E23,2,3)),-1)</f>
        <v>-1</v>
      </c>
      <c r="G24" s="81">
        <f>IF(G23&gt;0,IF(G23&gt;F23,1,IF(G23=F23,2,3)),-1)</f>
        <v>-1</v>
      </c>
      <c r="H24" s="81">
        <f>IF(H23&gt;0,IF(H23&gt;G23,1,IF(H23=G23,2,3)),-1)</f>
        <v>-1</v>
      </c>
      <c r="I24" s="60"/>
      <c r="K24" s="8">
        <v>4</v>
      </c>
      <c r="L24" s="6" t="s">
        <v>8</v>
      </c>
      <c r="T24" s="9"/>
      <c r="U24" s="10"/>
      <c r="V24" s="34"/>
    </row>
    <row r="25" spans="2:22" ht="13.5" thickBot="1" x14ac:dyDescent="0.35">
      <c r="B25" s="84"/>
      <c r="C25" s="61"/>
      <c r="D25" s="82"/>
      <c r="E25" s="82"/>
      <c r="F25" s="82"/>
      <c r="G25" s="82"/>
      <c r="H25" s="82"/>
      <c r="I25" s="62"/>
      <c r="K25" s="8"/>
      <c r="T25" s="9"/>
      <c r="U25" s="10"/>
      <c r="V25" s="34"/>
    </row>
    <row r="26" spans="2:22" x14ac:dyDescent="0.3">
      <c r="K26" s="8"/>
      <c r="L26" s="7">
        <v>4.0999999999999996</v>
      </c>
      <c r="M26" s="7" t="s">
        <v>1</v>
      </c>
      <c r="N26" s="9">
        <v>1</v>
      </c>
      <c r="O26" s="9">
        <v>2</v>
      </c>
      <c r="P26" s="9">
        <v>3</v>
      </c>
      <c r="Q26" s="9">
        <v>4</v>
      </c>
      <c r="R26" s="9">
        <v>5</v>
      </c>
      <c r="S26" s="9">
        <v>6</v>
      </c>
      <c r="T26" s="9"/>
      <c r="U26" s="10"/>
      <c r="V26" s="34"/>
    </row>
    <row r="27" spans="2:22" x14ac:dyDescent="0.3">
      <c r="K27" s="5"/>
      <c r="N27" s="15" t="str">
        <f t="shared" ref="N27:S27" si="1">IF(C18&gt;0,C18,"")</f>
        <v/>
      </c>
      <c r="O27" s="16" t="str">
        <f t="shared" si="1"/>
        <v/>
      </c>
      <c r="P27" s="16" t="str">
        <f t="shared" si="1"/>
        <v/>
      </c>
      <c r="Q27" s="16" t="str">
        <f t="shared" si="1"/>
        <v/>
      </c>
      <c r="R27" s="16" t="str">
        <f t="shared" si="1"/>
        <v/>
      </c>
      <c r="S27" s="16" t="str">
        <f t="shared" si="1"/>
        <v/>
      </c>
      <c r="T27" s="9" t="s">
        <v>28</v>
      </c>
      <c r="U27" s="16" t="str">
        <f>IF(COUNT(N27:S27)&gt;0,ROUND(AVERAGE(N27:S27)*2,0)/2,"")</f>
        <v/>
      </c>
      <c r="V27" s="28"/>
    </row>
    <row r="28" spans="2:22" ht="13.5" thickBot="1" x14ac:dyDescent="0.35">
      <c r="K28" s="8"/>
      <c r="T28" s="9"/>
      <c r="U28" s="10"/>
      <c r="V28" s="34"/>
    </row>
    <row r="29" spans="2:22" ht="15.5" x14ac:dyDescent="0.35">
      <c r="B29" s="70" t="s">
        <v>55</v>
      </c>
      <c r="C29" s="68"/>
      <c r="D29" s="68"/>
      <c r="E29" s="68"/>
      <c r="F29" s="68"/>
      <c r="G29" s="68"/>
      <c r="H29" s="68"/>
      <c r="I29" s="69"/>
      <c r="K29" s="8"/>
      <c r="L29" s="7">
        <v>4.2</v>
      </c>
      <c r="M29" s="2" t="s">
        <v>11</v>
      </c>
      <c r="T29" s="9" t="s">
        <v>5</v>
      </c>
      <c r="U29" s="49" t="str">
        <f>IF(I18&lt;&gt;0,I18,"")</f>
        <v/>
      </c>
      <c r="V29" s="34"/>
    </row>
    <row r="30" spans="2:22" ht="14.15" customHeight="1" x14ac:dyDescent="0.3">
      <c r="B30" s="73" t="s">
        <v>56</v>
      </c>
      <c r="C30" s="74"/>
      <c r="D30" s="74"/>
      <c r="E30" s="74"/>
      <c r="F30" s="74"/>
      <c r="G30" s="74"/>
      <c r="H30" s="74"/>
      <c r="I30" s="75"/>
      <c r="K30" s="8"/>
      <c r="M30" s="2" t="s">
        <v>39</v>
      </c>
      <c r="T30" s="9" t="s">
        <v>2</v>
      </c>
      <c r="U30" s="33"/>
      <c r="V30" s="36" t="str">
        <f>IF(COUNT(U27,U29)&gt;0,ROUND(AVERAGE(U27,U29),1),"")</f>
        <v/>
      </c>
    </row>
    <row r="31" spans="2:22" x14ac:dyDescent="0.3">
      <c r="B31" s="73"/>
      <c r="C31" s="74"/>
      <c r="D31" s="74"/>
      <c r="E31" s="74"/>
      <c r="F31" s="74"/>
      <c r="G31" s="74"/>
      <c r="H31" s="74"/>
      <c r="I31" s="75"/>
      <c r="K31" s="8"/>
      <c r="T31" s="9"/>
      <c r="U31" s="10"/>
      <c r="V31" s="34"/>
    </row>
    <row r="32" spans="2:22" x14ac:dyDescent="0.3">
      <c r="B32" s="73"/>
      <c r="C32" s="74"/>
      <c r="D32" s="74"/>
      <c r="E32" s="74"/>
      <c r="F32" s="74"/>
      <c r="G32" s="74"/>
      <c r="H32" s="74"/>
      <c r="I32" s="75"/>
      <c r="K32" s="8"/>
      <c r="T32" s="9"/>
      <c r="U32" s="10"/>
      <c r="V32" s="34"/>
    </row>
    <row r="33" spans="2:22" x14ac:dyDescent="0.3">
      <c r="B33" s="73"/>
      <c r="C33" s="74"/>
      <c r="D33" s="74"/>
      <c r="E33" s="74"/>
      <c r="F33" s="74"/>
      <c r="G33" s="74"/>
      <c r="H33" s="74"/>
      <c r="I33" s="75"/>
      <c r="K33" s="8">
        <v>5</v>
      </c>
      <c r="L33" s="6" t="s">
        <v>35</v>
      </c>
      <c r="T33" s="9"/>
      <c r="U33" s="10"/>
      <c r="V33" s="34"/>
    </row>
    <row r="34" spans="2:22" ht="13.5" thickBot="1" x14ac:dyDescent="0.35">
      <c r="B34" s="76"/>
      <c r="C34" s="77"/>
      <c r="D34" s="77"/>
      <c r="E34" s="77"/>
      <c r="F34" s="77"/>
      <c r="G34" s="77"/>
      <c r="H34" s="77"/>
      <c r="I34" s="78"/>
      <c r="K34" s="8"/>
      <c r="T34" s="9"/>
      <c r="U34" s="10"/>
      <c r="V34" s="34"/>
    </row>
    <row r="35" spans="2:22" x14ac:dyDescent="0.3">
      <c r="K35" s="8"/>
      <c r="L35" s="7">
        <v>5.0999999999999996</v>
      </c>
      <c r="M35" s="7" t="s">
        <v>1</v>
      </c>
      <c r="N35" s="9">
        <v>1</v>
      </c>
      <c r="O35" s="9">
        <v>2</v>
      </c>
      <c r="P35" s="9">
        <v>3</v>
      </c>
      <c r="Q35" s="9">
        <v>4</v>
      </c>
      <c r="R35" s="9">
        <v>5</v>
      </c>
      <c r="S35" s="9">
        <v>6</v>
      </c>
      <c r="T35" s="9"/>
      <c r="U35" s="10"/>
      <c r="V35" s="34"/>
    </row>
    <row r="36" spans="2:22" x14ac:dyDescent="0.3">
      <c r="K36" s="5"/>
      <c r="N36" s="15" t="str">
        <f t="shared" ref="N36:S36" si="2">IF(C19&gt;0,C19,"")</f>
        <v/>
      </c>
      <c r="O36" s="16" t="str">
        <f t="shared" si="2"/>
        <v/>
      </c>
      <c r="P36" s="16" t="str">
        <f t="shared" si="2"/>
        <v/>
      </c>
      <c r="Q36" s="16" t="str">
        <f t="shared" si="2"/>
        <v/>
      </c>
      <c r="R36" s="16" t="str">
        <f t="shared" si="2"/>
        <v/>
      </c>
      <c r="S36" s="16" t="str">
        <f t="shared" si="2"/>
        <v/>
      </c>
      <c r="T36" s="9" t="s">
        <v>28</v>
      </c>
      <c r="U36" s="16" t="str">
        <f>IF(COUNT(N36:S36)&gt;0,ROUND(AVERAGE(N36:S36)*2,0)/2,"")</f>
        <v/>
      </c>
      <c r="V36" s="28"/>
    </row>
    <row r="37" spans="2:22" ht="13.5" thickBot="1" x14ac:dyDescent="0.35">
      <c r="K37" s="8"/>
      <c r="T37" s="9"/>
      <c r="U37" s="10"/>
      <c r="V37" s="34"/>
    </row>
    <row r="38" spans="2:22" ht="13.5" thickTop="1" x14ac:dyDescent="0.3">
      <c r="B38" s="38" t="s">
        <v>25</v>
      </c>
      <c r="C38" s="39"/>
      <c r="D38" s="39"/>
      <c r="E38" s="39"/>
      <c r="F38" s="39"/>
      <c r="G38" s="39"/>
      <c r="H38" s="39"/>
      <c r="I38" s="40"/>
      <c r="K38" s="8"/>
      <c r="L38" s="7">
        <v>5.2</v>
      </c>
      <c r="M38" s="2" t="s">
        <v>11</v>
      </c>
      <c r="T38" s="9" t="s">
        <v>5</v>
      </c>
      <c r="U38" s="49" t="str">
        <f>IF(I19&lt;&gt;0,I19,"")</f>
        <v/>
      </c>
      <c r="V38" s="34"/>
    </row>
    <row r="39" spans="2:22" x14ac:dyDescent="0.3">
      <c r="B39" s="41" t="s">
        <v>48</v>
      </c>
      <c r="C39" s="24"/>
      <c r="D39" s="24"/>
      <c r="E39" s="24"/>
      <c r="F39" s="24"/>
      <c r="G39" s="24"/>
      <c r="H39" s="67" t="str">
        <f>V59</f>
        <v/>
      </c>
      <c r="I39" s="63">
        <f>IF(H39&gt;=4,1,-1)</f>
        <v>1</v>
      </c>
      <c r="K39" s="8"/>
      <c r="M39" s="2" t="s">
        <v>37</v>
      </c>
      <c r="T39" s="9" t="s">
        <v>2</v>
      </c>
      <c r="U39" s="33"/>
      <c r="V39" s="36" t="str">
        <f>IF(COUNT(U36,U38)&gt;0,ROUND(AVERAGE(U36,U38),1),"")</f>
        <v/>
      </c>
    </row>
    <row r="40" spans="2:22" x14ac:dyDescent="0.3">
      <c r="B40" s="41" t="s">
        <v>27</v>
      </c>
      <c r="C40" s="24"/>
      <c r="D40" s="24"/>
      <c r="E40" s="24"/>
      <c r="F40" s="24"/>
      <c r="G40" s="24"/>
      <c r="H40" s="66"/>
      <c r="I40" s="63"/>
      <c r="U40" s="10"/>
      <c r="V40" s="10"/>
    </row>
    <row r="41" spans="2:22" x14ac:dyDescent="0.3">
      <c r="B41" s="41" t="s">
        <v>26</v>
      </c>
      <c r="C41" s="24"/>
      <c r="D41" s="24"/>
      <c r="E41" s="24"/>
      <c r="F41" s="24"/>
      <c r="G41" s="24"/>
      <c r="H41" s="65">
        <f>COUNTIF(V7:V15,"&lt;4")+COUNTIF(V17:V56,"&lt;4")</f>
        <v>0</v>
      </c>
      <c r="I41" s="63">
        <f>IF(H41&lt;=2,1,-1)</f>
        <v>1</v>
      </c>
      <c r="U41" s="10"/>
      <c r="V41" s="10"/>
    </row>
    <row r="42" spans="2:22" x14ac:dyDescent="0.3">
      <c r="B42" s="41" t="s">
        <v>27</v>
      </c>
      <c r="C42" s="24"/>
      <c r="D42" s="24"/>
      <c r="E42" s="24"/>
      <c r="F42" s="24"/>
      <c r="G42" s="24"/>
      <c r="H42" s="66"/>
      <c r="I42" s="63"/>
      <c r="K42" s="8">
        <v>6</v>
      </c>
      <c r="L42" s="6" t="s">
        <v>29</v>
      </c>
      <c r="T42" s="9"/>
      <c r="U42" s="10"/>
      <c r="V42" s="34"/>
    </row>
    <row r="43" spans="2:22" x14ac:dyDescent="0.3">
      <c r="B43" s="41" t="s">
        <v>32</v>
      </c>
      <c r="C43" s="24"/>
      <c r="D43" s="24"/>
      <c r="E43" s="24"/>
      <c r="F43" s="24"/>
      <c r="G43" s="24"/>
      <c r="H43" s="67">
        <f>IF(V10&lt;4,4-V10,0)+IF(V15&lt;4,4-V15,0)+IF(V16&lt;4,4-V16,0)+IF(V21&lt;4,4-V21,0)+IF(V30&lt;4,4-V30,0)+IF(V39&lt;4,4-V39,0)+IF(V48&lt;4,4-V48,0)+IF(V56&lt;4,4-V56,0)</f>
        <v>0</v>
      </c>
      <c r="I43" s="64">
        <f>IF(H43&lt;=2,1,-1)</f>
        <v>1</v>
      </c>
      <c r="K43" s="8"/>
      <c r="T43" s="9"/>
      <c r="U43" s="10"/>
      <c r="V43" s="34"/>
    </row>
    <row r="44" spans="2:22" x14ac:dyDescent="0.3">
      <c r="B44" s="42"/>
      <c r="C44" s="24"/>
      <c r="D44" s="24"/>
      <c r="E44" s="24"/>
      <c r="F44" s="24"/>
      <c r="G44" s="24"/>
      <c r="H44" s="24"/>
      <c r="I44" s="43"/>
      <c r="K44" s="8"/>
      <c r="L44" s="7">
        <v>6.1</v>
      </c>
      <c r="M44" s="7" t="s">
        <v>1</v>
      </c>
      <c r="N44" s="9">
        <v>1</v>
      </c>
      <c r="O44" s="9">
        <v>2</v>
      </c>
      <c r="P44" s="9">
        <v>3</v>
      </c>
      <c r="Q44" s="9">
        <v>4</v>
      </c>
      <c r="R44" s="9"/>
      <c r="S44" s="9"/>
      <c r="T44" s="9"/>
      <c r="U44" s="10"/>
      <c r="V44" s="34"/>
    </row>
    <row r="45" spans="2:22" ht="13.5" customHeight="1" thickBot="1" x14ac:dyDescent="0.4">
      <c r="B45" s="44"/>
      <c r="C45" s="45"/>
      <c r="D45" s="45"/>
      <c r="E45" s="79">
        <f>IF(SUM(I39:I43)=3,1,-1)</f>
        <v>1</v>
      </c>
      <c r="F45" s="79"/>
      <c r="G45" s="79"/>
      <c r="H45" s="79"/>
      <c r="I45" s="80"/>
      <c r="K45" s="5"/>
      <c r="N45" s="15" t="str">
        <f>IF(C20&gt;0,C20,"")</f>
        <v/>
      </c>
      <c r="O45" s="16" t="str">
        <f>IF(D20&gt;0,D20,"")</f>
        <v/>
      </c>
      <c r="P45" s="16" t="str">
        <f>IF(E20&gt;0,E20,"")</f>
        <v/>
      </c>
      <c r="Q45" s="16" t="str">
        <f>IF(F20&gt;0,F20,"")</f>
        <v/>
      </c>
      <c r="T45" s="9" t="s">
        <v>28</v>
      </c>
      <c r="U45" s="16" t="str">
        <f>IF(COUNT(N45:Q45)&gt;0,ROUND(AVERAGE(N45:Q45)*2,0)/2,"")</f>
        <v/>
      </c>
      <c r="V45" s="28"/>
    </row>
    <row r="46" spans="2:22" ht="13.5" thickTop="1" x14ac:dyDescent="0.3">
      <c r="K46" s="8"/>
      <c r="T46" s="9"/>
      <c r="U46" s="10"/>
      <c r="V46" s="34"/>
    </row>
    <row r="47" spans="2:22" x14ac:dyDescent="0.3">
      <c r="K47" s="8"/>
      <c r="L47" s="7">
        <v>6.2</v>
      </c>
      <c r="M47" s="2" t="s">
        <v>38</v>
      </c>
      <c r="T47" s="9" t="s">
        <v>5</v>
      </c>
      <c r="U47" s="49" t="str">
        <f>IF(I20&lt;&gt;0,I20,"")</f>
        <v/>
      </c>
      <c r="V47" s="34"/>
    </row>
    <row r="48" spans="2:22" x14ac:dyDescent="0.3">
      <c r="K48" s="8"/>
      <c r="M48" s="2" t="s">
        <v>21</v>
      </c>
      <c r="T48" s="9" t="s">
        <v>2</v>
      </c>
      <c r="U48" s="33"/>
      <c r="V48" s="36" t="str">
        <f>IF(COUNT(U45,U47)&gt;0,ROUND(AVERAGE(U45,U47),1),"")</f>
        <v/>
      </c>
    </row>
    <row r="49" spans="9:22" x14ac:dyDescent="0.3">
      <c r="K49" s="8"/>
      <c r="T49" s="9"/>
      <c r="U49" s="10"/>
      <c r="V49" s="34"/>
    </row>
    <row r="50" spans="9:22" x14ac:dyDescent="0.3">
      <c r="K50" s="8"/>
      <c r="T50" s="9"/>
      <c r="U50" s="10"/>
      <c r="V50" s="34"/>
    </row>
    <row r="51" spans="9:22" x14ac:dyDescent="0.3">
      <c r="K51" s="8">
        <v>7</v>
      </c>
      <c r="L51" s="6" t="s">
        <v>41</v>
      </c>
      <c r="T51" s="9"/>
      <c r="U51" s="10"/>
      <c r="V51" s="34"/>
    </row>
    <row r="52" spans="9:22" x14ac:dyDescent="0.3">
      <c r="K52" s="8"/>
      <c r="O52" s="7" t="s">
        <v>17</v>
      </c>
      <c r="P52" s="7" t="s">
        <v>18</v>
      </c>
      <c r="Q52" s="7" t="s">
        <v>19</v>
      </c>
      <c r="T52" s="9"/>
      <c r="U52" s="10"/>
      <c r="V52" s="34"/>
    </row>
    <row r="53" spans="9:22" x14ac:dyDescent="0.3">
      <c r="K53" s="8"/>
      <c r="L53" s="7">
        <v>7.1</v>
      </c>
      <c r="M53" s="2" t="s">
        <v>22</v>
      </c>
      <c r="O53" s="19" t="str">
        <f>IF(C21&gt;0,C21,"")</f>
        <v/>
      </c>
      <c r="P53" s="20" t="str">
        <f>IF(D21&gt;0,D21,"")</f>
        <v/>
      </c>
      <c r="Q53" s="20" t="str">
        <f>IF(E21&gt;0,E21,"")</f>
        <v/>
      </c>
      <c r="T53" s="9" t="s">
        <v>28</v>
      </c>
      <c r="U53" s="20" t="str">
        <f>IF(COUNT(O53:Q53)&gt;0,ROUND(AVERAGE(O53:Q53)*2,0)/2,"")</f>
        <v/>
      </c>
      <c r="V53" s="34"/>
    </row>
    <row r="54" spans="9:22" x14ac:dyDescent="0.3">
      <c r="K54" s="5"/>
      <c r="T54" s="9"/>
      <c r="U54" s="10"/>
      <c r="V54" s="10"/>
    </row>
    <row r="55" spans="9:22" x14ac:dyDescent="0.3">
      <c r="K55" s="8"/>
      <c r="L55" s="7">
        <v>7.2</v>
      </c>
      <c r="M55" s="2" t="s">
        <v>20</v>
      </c>
      <c r="R55" s="21" t="str">
        <f>IF(G22&gt;0,G22,"")</f>
        <v/>
      </c>
      <c r="T55" s="9" t="s">
        <v>28</v>
      </c>
      <c r="U55" s="33"/>
      <c r="V55" s="10"/>
    </row>
    <row r="56" spans="9:22" x14ac:dyDescent="0.3">
      <c r="K56" s="8"/>
      <c r="M56" s="2" t="s">
        <v>36</v>
      </c>
      <c r="T56" s="9" t="s">
        <v>2</v>
      </c>
      <c r="U56" s="10"/>
      <c r="V56" s="36" t="str">
        <f>IF(COUNT(O53:R55)&gt;0,ROUND(AVERAGE(U53,R55),1),"")</f>
        <v/>
      </c>
    </row>
    <row r="57" spans="9:22" x14ac:dyDescent="0.3">
      <c r="K57" s="8"/>
      <c r="U57" s="10"/>
      <c r="V57" s="34"/>
    </row>
    <row r="58" spans="9:22" x14ac:dyDescent="0.3">
      <c r="K58" s="8"/>
      <c r="U58" s="10"/>
      <c r="V58" s="34"/>
    </row>
    <row r="59" spans="9:22" ht="13.5" thickBot="1" x14ac:dyDescent="0.35">
      <c r="I59" s="25" t="s">
        <v>54</v>
      </c>
      <c r="K59" s="8"/>
      <c r="L59" s="22" t="s">
        <v>10</v>
      </c>
      <c r="M59" s="22"/>
      <c r="N59" s="22"/>
      <c r="O59" s="22"/>
      <c r="P59" s="22"/>
      <c r="Q59" s="22"/>
      <c r="R59" s="22"/>
      <c r="S59" s="22"/>
      <c r="T59" s="23" t="s">
        <v>6</v>
      </c>
      <c r="U59" s="29"/>
      <c r="V59" s="37" t="str">
        <f>IF(COUNT(V10:V56)&gt;0,ROUND(AVERAGE(V10,V15,V16,V21,V30,V39,V48,V56),1),"")</f>
        <v/>
      </c>
    </row>
  </sheetData>
  <sheetProtection algorithmName="SHA-512" hashValue="scrFuO/WAz5faNlkq/BY2WRCTV/QrBF23hWiyVDnh/DMac+/ivKFjUom/S43FqITCJnaC1xn1gyV8M4MIrvqNw==" saltValue="tBTeqL5a/1J79e+RKnEoOg==" spinCount="100000" sheet="1" objects="1" scenarios="1"/>
  <mergeCells count="9">
    <mergeCell ref="V1:V2"/>
    <mergeCell ref="B30:I34"/>
    <mergeCell ref="E45:I45"/>
    <mergeCell ref="D24:D25"/>
    <mergeCell ref="E24:E25"/>
    <mergeCell ref="F24:F25"/>
    <mergeCell ref="G24:G25"/>
    <mergeCell ref="H24:H25"/>
    <mergeCell ref="B24:B25"/>
  </mergeCells>
  <phoneticPr fontId="1" type="noConversion"/>
  <conditionalFormatting sqref="I39">
    <cfRule type="iconSet" priority="15">
      <iconSet iconSet="3Symbols2" showValue="0">
        <cfvo type="percent" val="0"/>
        <cfvo type="num" val="0"/>
        <cfvo type="num" val="0"/>
      </iconSet>
    </cfRule>
  </conditionalFormatting>
  <conditionalFormatting sqref="I41">
    <cfRule type="iconSet" priority="14">
      <iconSet iconSet="3Symbols2" showValue="0">
        <cfvo type="percent" val="0"/>
        <cfvo type="num" val="0"/>
        <cfvo type="num" val="0"/>
      </iconSet>
    </cfRule>
  </conditionalFormatting>
  <conditionalFormatting sqref="I43">
    <cfRule type="iconSet" priority="13">
      <iconSet iconSet="3Symbols2" showValue="0">
        <cfvo type="percent" val="0"/>
        <cfvo type="num" val="0"/>
        <cfvo type="num" val="0"/>
      </iconSet>
    </cfRule>
  </conditionalFormatting>
  <conditionalFormatting sqref="E45">
    <cfRule type="cellIs" dxfId="6" priority="11" operator="lessThan">
      <formula>0</formula>
    </cfRule>
    <cfRule type="cellIs" dxfId="5" priority="12" operator="greaterThan">
      <formula>0</formula>
    </cfRule>
  </conditionalFormatting>
  <conditionalFormatting sqref="C16:F16 C17:H19 C20:F20 C21:E21 G22 I16:I20">
    <cfRule type="cellIs" dxfId="4" priority="10" stopIfTrue="1" operator="between">
      <formula>1</formula>
      <formula>3.99</formula>
    </cfRule>
  </conditionalFormatting>
  <conditionalFormatting sqref="N7:Q7 U7 U9 V15:V16 V21 N21:S21 N27:S27 U27 U29 U36 N36:S36 U38 N45:Q45 U45 U47 O53:Q53 U53 R55">
    <cfRule type="cellIs" dxfId="3" priority="9" stopIfTrue="1" operator="between">
      <formula>1</formula>
      <formula>3.99</formula>
    </cfRule>
  </conditionalFormatting>
  <conditionalFormatting sqref="V10 V59 V30 V39 V48 V56">
    <cfRule type="cellIs" dxfId="2" priority="8" stopIfTrue="1" operator="between">
      <formula>1</formula>
      <formula>3.99</formula>
    </cfRule>
  </conditionalFormatting>
  <conditionalFormatting sqref="C23:H23">
    <cfRule type="cellIs" dxfId="1" priority="6" stopIfTrue="1" operator="equal">
      <formula>0</formula>
    </cfRule>
    <cfRule type="cellIs" dxfId="0" priority="7" stopIfTrue="1" operator="lessThan">
      <formula>4</formula>
    </cfRule>
  </conditionalFormatting>
  <printOptions horizontalCentered="1"/>
  <pageMargins left="0.78740157480314965" right="0.78740157480314965" top="0.39370078740157483" bottom="0.39370078740157483" header="0.51181102362204722" footer="0.51181102362204722"/>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 id="{0188303B-D3E9-EE46-AA93-726610B542E4}">
            <x14:iconSet iconSet="4Arrows" showValue="0" custom="1">
              <x14:cfvo type="percent">
                <xm:f>0</xm:f>
              </x14:cfvo>
              <x14:cfvo type="num">
                <xm:f>1</xm:f>
              </x14:cfvo>
              <x14:cfvo type="num">
                <xm:f>2</xm:f>
              </x14:cfvo>
              <x14:cfvo type="num">
                <xm:f>3</xm:f>
              </x14:cfvo>
              <x14:cfIcon iconSet="NoIcons" iconId="0"/>
              <x14:cfIcon iconSet="3Arrows" iconId="2"/>
              <x14:cfIcon iconSet="3Triangles" iconId="1"/>
              <x14:cfIcon iconSet="3Arrows" iconId="0"/>
            </x14:iconSet>
          </x14:cfRule>
          <xm:sqref>D24:H24</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QV Profil E</vt:lpstr>
      <vt:lpstr>'QV Profil E'!Druckbereich</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hugo.biasini</dc:creator>
  <cp:lastModifiedBy>Wyrsch Iwan</cp:lastModifiedBy>
  <cp:lastPrinted>2021-05-26T09:23:38Z</cp:lastPrinted>
  <dcterms:created xsi:type="dcterms:W3CDTF">2010-08-24T05:48:41Z</dcterms:created>
  <dcterms:modified xsi:type="dcterms:W3CDTF">2022-05-10T04:54:27Z</dcterms:modified>
</cp:coreProperties>
</file>